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45" windowWidth="7680" windowHeight="8985" tabRatio="753" activeTab="1"/>
  </bookViews>
  <sheets>
    <sheet name="пояс" sheetId="1" r:id="rId1"/>
    <sheet name="ведомст" sheetId="2" r:id="rId2"/>
    <sheet name="функци" sheetId="3" r:id="rId3"/>
  </sheets>
  <definedNames>
    <definedName name="_xlnm.Print_Titles" localSheetId="1">'ведомст'!$7:$7</definedName>
    <definedName name="_xlnm.Print_Titles" localSheetId="0">'пояс'!$4:$4</definedName>
    <definedName name="_xlnm.Print_Titles" localSheetId="2">'функци'!$3:$7</definedName>
  </definedNames>
  <calcPr fullCalcOnLoad="1"/>
</workbook>
</file>

<file path=xl/sharedStrings.xml><?xml version="1.0" encoding="utf-8"?>
<sst xmlns="http://schemas.openxmlformats.org/spreadsheetml/2006/main" count="1133" uniqueCount="122">
  <si>
    <t>Наименование</t>
  </si>
  <si>
    <t>Раздел</t>
  </si>
  <si>
    <t>01</t>
  </si>
  <si>
    <t>08</t>
  </si>
  <si>
    <t>05</t>
  </si>
  <si>
    <t>02</t>
  </si>
  <si>
    <t>Подраздел</t>
  </si>
  <si>
    <t>03</t>
  </si>
  <si>
    <t>04</t>
  </si>
  <si>
    <t>Общегосударственные вопросы</t>
  </si>
  <si>
    <t xml:space="preserve">       ИТОГО РАСХОДОВ:</t>
  </si>
  <si>
    <t>Целевая статья</t>
  </si>
  <si>
    <t>Вид расходов</t>
  </si>
  <si>
    <t>расходы по основной деятельности</t>
  </si>
  <si>
    <t>Культура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</si>
  <si>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</si>
  <si>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</si>
  <si>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Функционирование высшего должностного лица субъекта РФ и органа местного самоуправления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</si>
  <si>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</si>
  <si>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</si>
  <si>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</si>
  <si>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Приложение № 4</t>
  </si>
  <si>
    <t>Администрация Вешкельского сельского поселения</t>
  </si>
  <si>
    <t>Приложение № 5</t>
  </si>
  <si>
    <t>Код администратора</t>
  </si>
  <si>
    <t>028</t>
  </si>
  <si>
    <t>Благоустройство</t>
  </si>
  <si>
    <t>Уличное освещение</t>
  </si>
  <si>
    <t>Глава муниципального образования</t>
  </si>
  <si>
    <t xml:space="preserve">к Решению "О бюджете Вешкельского </t>
  </si>
  <si>
    <t>Иные межбюджетные трансферты</t>
  </si>
  <si>
    <t>(рублей)</t>
  </si>
  <si>
    <t xml:space="preserve">Средства, передаваемые бюджету муниципального района на формирование и исполнение бюджета поселения </t>
  </si>
  <si>
    <t xml:space="preserve">Культура и кинематография </t>
  </si>
  <si>
    <t xml:space="preserve">Дворцы и дома культуры, другие учреждения культуры </t>
  </si>
  <si>
    <t>Другие общегосударственные вопросы</t>
  </si>
  <si>
    <t>13</t>
  </si>
  <si>
    <t>10</t>
  </si>
  <si>
    <t>Прочие мероприятия по благоустройству городских округов и поселений</t>
  </si>
  <si>
    <t>Средства, передаваемые бюджету муниципального района на организацию и осуществление мероприятий по организации в границах поселения электро-, тепло-, газо- и водоснабжения населения, водоотведения, снабжения населения топливом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</si>
  <si>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</si>
  <si>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Национальная безопасность и правоохранительная деятельность</t>
  </si>
  <si>
    <t>Обеспечение пожарной безопасности</t>
  </si>
  <si>
    <t>Обеспечение добровольной пожарной дружины</t>
  </si>
  <si>
    <t>Софинансирование за счет средств местного бюджета ремонта здания пожарного депо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</si>
  <si>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</si>
  <si>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Национальная экономика</t>
  </si>
  <si>
    <t>Дорожное хозяйство(дорожные фонды)</t>
  </si>
  <si>
    <t>09</t>
  </si>
  <si>
    <t>30 0 1010</t>
  </si>
  <si>
    <t>Фонд оплаты труда муниципальных органов и взносы по обязательному социальному страхованию</t>
  </si>
  <si>
    <t>121</t>
  </si>
  <si>
    <t>Осуществление полномочий местной администрацией (исполнительно-распорядительного органа муниципального образования)</t>
  </si>
  <si>
    <t>30 0 1202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</si>
  <si>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</si>
  <si>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</si>
  <si>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в сфере информационно-коммуникационных технологий</t>
  </si>
  <si>
    <t xml:space="preserve">01 </t>
  </si>
  <si>
    <t>242</t>
  </si>
  <si>
    <t>Прочие закупки товаров, работ и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</si>
  <si>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</si>
  <si>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</si>
  <si>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</si>
  <si>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540</t>
  </si>
  <si>
    <t>Коммунальное хозяйство</t>
  </si>
  <si>
    <t>07 0 6205</t>
  </si>
  <si>
    <t>06 0 4214</t>
  </si>
  <si>
    <t>30 0 5118</t>
  </si>
  <si>
    <t>08 0 7218</t>
  </si>
  <si>
    <t>08 0 7219</t>
  </si>
  <si>
    <t>Муниципальный дорожный фонд</t>
  </si>
  <si>
    <t>09 1 7060</t>
  </si>
  <si>
    <t xml:space="preserve">Содержание автомобильных дорог и инженерных сооружений на них в границах городских округов и поселений </t>
  </si>
  <si>
    <t>09 1 7061</t>
  </si>
  <si>
    <t>Ремонт автомобильных дорог</t>
  </si>
  <si>
    <t>09 1 7062</t>
  </si>
  <si>
    <t>07 0 7600</t>
  </si>
  <si>
    <t>07 0 7601</t>
  </si>
  <si>
    <t>07 0 7605</t>
  </si>
  <si>
    <t>03 0 2440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</si>
  <si>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</si>
  <si>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</si>
  <si>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Средства,передаваемые бюджету муниципального района на организацию библиотечного обслуживания населения.комплектование библиотечных фондов библиотек поселений</t>
  </si>
  <si>
    <t>за сч цел из РК</t>
  </si>
  <si>
    <t>за сч своих</t>
  </si>
  <si>
    <t>за сч района</t>
  </si>
  <si>
    <t>Распределение бюджетных ассигнований по разделам и подразделам, целевым статьям и видам расходов классификации расходов бюджетов на 2014 год</t>
  </si>
  <si>
    <t>сельского поселения на 2014 год"</t>
  </si>
  <si>
    <t xml:space="preserve">к Решению "О бюджетеВешкельского </t>
  </si>
  <si>
    <t>Ведомственная структура расходов бюджета Вешкельского сельского поселения на 2014 год по разделам и подразделам, целевым статьям и видам расходов классификации расходов бюджетов</t>
  </si>
  <si>
    <t>08 0 6520</t>
  </si>
  <si>
    <t>08 0 6203</t>
  </si>
  <si>
    <t>06 0 6204</t>
  </si>
  <si>
    <t>Реализация государственных функций, связанных с общегосударственным управлением</t>
  </si>
  <si>
    <t>30 0 7501</t>
  </si>
  <si>
    <t>03 0 6443</t>
  </si>
  <si>
    <t>Жилищное хозяйство</t>
  </si>
  <si>
    <t>Софинансирование за счет средств местного бюджета программы переселения граждан из аварийного жилого фонда</t>
  </si>
  <si>
    <t>07 1 7353</t>
  </si>
  <si>
    <t>пояснительная по изменениям к расходам</t>
  </si>
  <si>
    <t>с изменением</t>
  </si>
  <si>
    <t>отклонение</t>
  </si>
  <si>
    <t xml:space="preserve"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формирований на территории поселения, участие в предупреждении и ликвидации последствий чрезвычайных ситуаций в границах поселения, участие в профилактике терроризма и экстремизма, а также в минимизации и ликвидации последствий проявлений терроризма и экстремизма в границах поселения, обеспечение первичных мер пожарной безопасности в границах населенных пунктов поселения </t>
  </si>
  <si>
    <t>Уплата прочих налогов, сборов и иных обязательных платежей</t>
  </si>
  <si>
    <t>852</t>
  </si>
  <si>
    <t>Другие вопросы в области национальной безопасности и правоохранительной деятельности</t>
  </si>
  <si>
    <t>14</t>
  </si>
  <si>
    <t>Субсидии на выравнивание БО</t>
  </si>
  <si>
    <t>07 0 4309</t>
  </si>
  <si>
    <t>Реализация мероприятий федеральной целевой программы «Культура России (2012-2018 годы)»</t>
  </si>
  <si>
    <t>03 0 5014</t>
  </si>
  <si>
    <t>Реализация мероприятий федеральной целевой программы «Культура России (2012-2018 годы)» за счет средств бюджета РК</t>
  </si>
  <si>
    <t>03 0 7600</t>
  </si>
  <si>
    <t>03 9 7600</t>
  </si>
  <si>
    <t>Софинансирование за счет средств местного бюджета реализации мероприятий федеральной целевой программы «Культура России (2012-2018 годы)» за счет средств бюджета РК</t>
  </si>
  <si>
    <t>Софинансирование за счет средств местного бюджета субсидии на выравнивание БО</t>
  </si>
  <si>
    <t>07 9 4309</t>
  </si>
  <si>
    <t>последние данные на 30.09</t>
  </si>
  <si>
    <t>Дополнительная поддержка на реализацию мер, предусмотренных Указом Президента РФ от 07 мая 2012 года № 597 "О мерах по реализации госсоциальной политики"</t>
  </si>
  <si>
    <t>03 0 4312</t>
  </si>
  <si>
    <t>Софинансирование за счет средств местного бюджета субсидии на дополнительную поддержку на реализацию мер, предусмотренных Указом Президента РФ от 07 мая 2012 года № 597 "О мерах по реализации госсоциальной политики"</t>
  </si>
  <si>
    <t>03 9 4312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</si>
</sst>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"/>
  </numFmts>
  <fonts count="5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i/>
      <sz val="10"/>
      <color indexed="17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b/>
      <sz val="16"/>
      <name val="Times New Roman"/>
      <family val="1"/>
    </font>
    <font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00B050"/>
      <name val="Times New Roman"/>
      <family val="1"/>
    </font>
    <font>
      <sz val="10"/>
      <color rgb="FF80008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6" fillId="0" borderId="11" xfId="0" applyNumberFormat="1" applyFont="1" applyFill="1" applyBorder="1" applyAlignment="1" applyProtection="1">
      <alignment horizontal="center" vertical="top"/>
      <protection/>
    </xf>
    <xf numFmtId="49" fontId="9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49" fontId="6" fillId="0" borderId="11" xfId="0" applyNumberFormat="1" applyFont="1" applyFill="1" applyBorder="1" applyAlignment="1" applyProtection="1">
      <alignment horizontal="center" vertical="top"/>
      <protection locked="0"/>
    </xf>
    <xf numFmtId="49" fontId="6" fillId="0" borderId="11" xfId="0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1" fillId="32" borderId="12" xfId="0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 applyProtection="1">
      <alignment horizontal="center" vertical="top"/>
      <protection/>
    </xf>
    <xf numFmtId="49" fontId="11" fillId="32" borderId="10" xfId="0" applyNumberFormat="1" applyFont="1" applyFill="1" applyBorder="1" applyAlignment="1" applyProtection="1">
      <alignment horizontal="center" vertical="top"/>
      <protection locked="0"/>
    </xf>
    <xf numFmtId="49" fontId="11" fillId="32" borderId="11" xfId="0" applyNumberFormat="1" applyFont="1" applyFill="1" applyBorder="1" applyAlignment="1" applyProtection="1">
      <alignment horizontal="center" vertical="top"/>
      <protection locked="0"/>
    </xf>
    <xf numFmtId="49" fontId="13" fillId="0" borderId="11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0" fontId="13" fillId="0" borderId="10" xfId="0" applyFont="1" applyBorder="1" applyAlignment="1">
      <alignment wrapText="1"/>
    </xf>
    <xf numFmtId="49" fontId="13" fillId="0" borderId="13" xfId="0" applyNumberFormat="1" applyFont="1" applyFill="1" applyBorder="1" applyAlignment="1" applyProtection="1">
      <alignment horizontal="center" vertical="top"/>
      <protection/>
    </xf>
    <xf numFmtId="0" fontId="13" fillId="0" borderId="0" xfId="0" applyFont="1" applyAlignment="1">
      <alignment wrapText="1"/>
    </xf>
    <xf numFmtId="49" fontId="13" fillId="0" borderId="10" xfId="0" applyNumberFormat="1" applyFont="1" applyBorder="1" applyAlignment="1">
      <alignment horizontal="center" vertical="top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 applyProtection="1">
      <alignment horizontal="right" vertical="top" wrapText="1"/>
      <protection/>
    </xf>
    <xf numFmtId="49" fontId="2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" fontId="15" fillId="0" borderId="0" xfId="0" applyNumberFormat="1" applyFont="1" applyAlignment="1">
      <alignment/>
    </xf>
    <xf numFmtId="4" fontId="13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32" borderId="10" xfId="0" applyNumberFormat="1" applyFont="1" applyFill="1" applyBorder="1" applyAlignment="1">
      <alignment vertical="top"/>
    </xf>
    <xf numFmtId="4" fontId="2" fillId="0" borderId="14" xfId="0" applyNumberFormat="1" applyFont="1" applyBorder="1" applyAlignment="1">
      <alignment vertical="top"/>
    </xf>
    <xf numFmtId="0" fontId="7" fillId="0" borderId="15" xfId="0" applyFont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3" fillId="32" borderId="10" xfId="0" applyNumberFormat="1" applyFont="1" applyFill="1" applyBorder="1" applyAlignment="1">
      <alignment horizontal="left" vertical="top"/>
    </xf>
    <xf numFmtId="49" fontId="3" fillId="32" borderId="10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horizontal="left" vertical="top" wrapText="1"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49" fontId="6" fillId="0" borderId="17" xfId="0" applyNumberFormat="1" applyFont="1" applyBorder="1" applyAlignment="1" applyProtection="1">
      <alignment horizontal="center" vertical="top"/>
      <protection locked="0"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9" fontId="13" fillId="0" borderId="17" xfId="0" applyNumberFormat="1" applyFont="1" applyBorder="1" applyAlignment="1" applyProtection="1">
      <alignment horizontal="center" vertical="top"/>
      <protection locked="0"/>
    </xf>
    <xf numFmtId="49" fontId="11" fillId="32" borderId="17" xfId="0" applyNumberFormat="1" applyFont="1" applyFill="1" applyBorder="1" applyAlignment="1" applyProtection="1">
      <alignment horizontal="center" vertical="top"/>
      <protection locked="0"/>
    </xf>
    <xf numFmtId="49" fontId="6" fillId="0" borderId="17" xfId="0" applyNumberFormat="1" applyFont="1" applyBorder="1" applyAlignment="1">
      <alignment horizontal="center" vertical="top"/>
    </xf>
    <xf numFmtId="0" fontId="13" fillId="0" borderId="18" xfId="0" applyFont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0" fontId="17" fillId="0" borderId="0" xfId="0" applyFont="1" applyAlignment="1">
      <alignment/>
    </xf>
    <xf numFmtId="49" fontId="3" fillId="32" borderId="10" xfId="0" applyNumberFormat="1" applyFont="1" applyFill="1" applyBorder="1" applyAlignment="1" applyProtection="1">
      <alignment horizontal="center" vertical="top"/>
      <protection locked="0"/>
    </xf>
    <xf numFmtId="49" fontId="3" fillId="32" borderId="17" xfId="0" applyNumberFormat="1" applyFont="1" applyFill="1" applyBorder="1" applyAlignment="1" applyProtection="1">
      <alignment horizontal="center" vertical="top"/>
      <protection locked="0"/>
    </xf>
    <xf numFmtId="49" fontId="3" fillId="32" borderId="17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Border="1" applyAlignment="1">
      <alignment horizontal="left" vertical="top" wrapText="1"/>
    </xf>
    <xf numFmtId="49" fontId="6" fillId="0" borderId="20" xfId="0" applyNumberFormat="1" applyFont="1" applyFill="1" applyBorder="1" applyAlignment="1" applyProtection="1">
      <alignment horizontal="center" vertical="top"/>
      <protection/>
    </xf>
    <xf numFmtId="49" fontId="6" fillId="0" borderId="21" xfId="0" applyNumberFormat="1" applyFont="1" applyBorder="1" applyAlignment="1" applyProtection="1">
      <alignment horizontal="center" vertical="top"/>
      <protection locked="0"/>
    </xf>
    <xf numFmtId="49" fontId="6" fillId="0" borderId="22" xfId="0" applyNumberFormat="1" applyFont="1" applyBorder="1" applyAlignment="1" applyProtection="1">
      <alignment horizontal="center" vertical="top"/>
      <protection locked="0"/>
    </xf>
    <xf numFmtId="4" fontId="6" fillId="0" borderId="21" xfId="0" applyNumberFormat="1" applyFont="1" applyBorder="1" applyAlignment="1">
      <alignment vertical="top"/>
    </xf>
    <xf numFmtId="0" fontId="11" fillId="32" borderId="23" xfId="0" applyFont="1" applyFill="1" applyBorder="1" applyAlignment="1">
      <alignment horizontal="left" vertical="top" wrapText="1"/>
    </xf>
    <xf numFmtId="49" fontId="11" fillId="32" borderId="23" xfId="0" applyNumberFormat="1" applyFont="1" applyFill="1" applyBorder="1" applyAlignment="1">
      <alignment horizontal="center" vertical="top"/>
    </xf>
    <xf numFmtId="49" fontId="11" fillId="32" borderId="24" xfId="0" applyNumberFormat="1" applyFont="1" applyFill="1" applyBorder="1" applyAlignment="1">
      <alignment horizontal="center" vertical="top"/>
    </xf>
    <xf numFmtId="49" fontId="11" fillId="32" borderId="25" xfId="0" applyNumberFormat="1" applyFont="1" applyFill="1" applyBorder="1" applyAlignment="1">
      <alignment horizontal="center" vertical="top"/>
    </xf>
    <xf numFmtId="4" fontId="11" fillId="32" borderId="26" xfId="0" applyNumberFormat="1" applyFont="1" applyFill="1" applyBorder="1" applyAlignment="1">
      <alignment vertical="top"/>
    </xf>
    <xf numFmtId="0" fontId="19" fillId="0" borderId="10" xfId="0" applyFont="1" applyBorder="1" applyAlignment="1">
      <alignment wrapText="1"/>
    </xf>
    <xf numFmtId="49" fontId="19" fillId="0" borderId="10" xfId="0" applyNumberFormat="1" applyFont="1" applyFill="1" applyBorder="1" applyAlignment="1" applyProtection="1">
      <alignment horizontal="center" vertical="top"/>
      <protection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" fontId="19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wrapText="1"/>
    </xf>
    <xf numFmtId="49" fontId="11" fillId="33" borderId="13" xfId="0" applyNumberFormat="1" applyFont="1" applyFill="1" applyBorder="1" applyAlignment="1" applyProtection="1">
      <alignment horizontal="center" vertical="top"/>
      <protection/>
    </xf>
    <xf numFmtId="49" fontId="11" fillId="33" borderId="10" xfId="0" applyNumberFormat="1" applyFont="1" applyFill="1" applyBorder="1" applyAlignment="1" applyProtection="1">
      <alignment horizontal="center" vertical="top"/>
      <protection locked="0"/>
    </xf>
    <xf numFmtId="49" fontId="11" fillId="33" borderId="27" xfId="0" applyNumberFormat="1" applyFont="1" applyFill="1" applyBorder="1" applyAlignment="1" applyProtection="1">
      <alignment horizontal="center" vertical="top"/>
      <protection locked="0"/>
    </xf>
    <xf numFmtId="4" fontId="11" fillId="33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/>
    </xf>
    <xf numFmtId="49" fontId="6" fillId="0" borderId="27" xfId="0" applyNumberFormat="1" applyFont="1" applyBorder="1" applyAlignment="1" applyProtection="1">
      <alignment horizontal="center" vertical="top"/>
      <protection locked="0"/>
    </xf>
    <xf numFmtId="49" fontId="9" fillId="0" borderId="27" xfId="0" applyNumberFormat="1" applyFont="1" applyBorder="1" applyAlignment="1" applyProtection="1">
      <alignment horizontal="center" vertical="top"/>
      <protection locked="0"/>
    </xf>
    <xf numFmtId="49" fontId="13" fillId="0" borderId="27" xfId="0" applyNumberFormat="1" applyFont="1" applyBorder="1" applyAlignment="1" applyProtection="1">
      <alignment horizontal="center" vertical="top"/>
      <protection locked="0"/>
    </xf>
    <xf numFmtId="49" fontId="2" fillId="0" borderId="27" xfId="0" applyNumberFormat="1" applyFont="1" applyBorder="1" applyAlignment="1" applyProtection="1">
      <alignment horizontal="center" vertical="top"/>
      <protection locked="0"/>
    </xf>
    <xf numFmtId="0" fontId="13" fillId="0" borderId="16" xfId="0" applyFont="1" applyBorder="1" applyAlignment="1">
      <alignment horizontal="left" vertical="top" wrapText="1"/>
    </xf>
    <xf numFmtId="49" fontId="2" fillId="0" borderId="28" xfId="0" applyNumberFormat="1" applyFont="1" applyFill="1" applyBorder="1" applyAlignment="1" applyProtection="1">
      <alignment horizontal="center" vertical="top"/>
      <protection/>
    </xf>
    <xf numFmtId="49" fontId="2" fillId="0" borderId="21" xfId="0" applyNumberFormat="1" applyFont="1" applyBorder="1" applyAlignment="1" applyProtection="1">
      <alignment horizontal="center" vertical="top"/>
      <protection locked="0"/>
    </xf>
    <xf numFmtId="49" fontId="2" fillId="0" borderId="22" xfId="0" applyNumberFormat="1" applyFont="1" applyBorder="1" applyAlignment="1" applyProtection="1">
      <alignment horizontal="center" vertical="top"/>
      <protection locked="0"/>
    </xf>
    <xf numFmtId="4" fontId="2" fillId="0" borderId="21" xfId="0" applyNumberFormat="1" applyFont="1" applyBorder="1" applyAlignment="1">
      <alignment vertical="top"/>
    </xf>
    <xf numFmtId="49" fontId="2" fillId="34" borderId="21" xfId="0" applyNumberFormat="1" applyFont="1" applyFill="1" applyBorder="1" applyAlignment="1" applyProtection="1">
      <alignment horizontal="center" vertical="top"/>
      <protection locked="0"/>
    </xf>
    <xf numFmtId="49" fontId="2" fillId="34" borderId="22" xfId="0" applyNumberFormat="1" applyFont="1" applyFill="1" applyBorder="1" applyAlignment="1" applyProtection="1">
      <alignment horizontal="center" vertical="top"/>
      <protection locked="0"/>
    </xf>
    <xf numFmtId="4" fontId="54" fillId="34" borderId="21" xfId="0" applyNumberFormat="1" applyFont="1" applyFill="1" applyBorder="1" applyAlignment="1">
      <alignment vertical="top"/>
    </xf>
    <xf numFmtId="0" fontId="6" fillId="35" borderId="16" xfId="0" applyFont="1" applyFill="1" applyBorder="1" applyAlignment="1">
      <alignment/>
    </xf>
    <xf numFmtId="49" fontId="6" fillId="35" borderId="29" xfId="0" applyNumberFormat="1" applyFont="1" applyFill="1" applyBorder="1" applyAlignment="1" applyProtection="1">
      <alignment horizontal="center" vertical="top"/>
      <protection/>
    </xf>
    <xf numFmtId="49" fontId="6" fillId="35" borderId="10" xfId="0" applyNumberFormat="1" applyFont="1" applyFill="1" applyBorder="1" applyAlignment="1" applyProtection="1">
      <alignment horizontal="center" vertical="top"/>
      <protection locked="0"/>
    </xf>
    <xf numFmtId="4" fontId="6" fillId="35" borderId="10" xfId="0" applyNumberFormat="1" applyFont="1" applyFill="1" applyBorder="1" applyAlignment="1">
      <alignment vertical="top"/>
    </xf>
    <xf numFmtId="0" fontId="13" fillId="0" borderId="16" xfId="0" applyFont="1" applyBorder="1" applyAlignment="1">
      <alignment wrapText="1"/>
    </xf>
    <xf numFmtId="4" fontId="13" fillId="35" borderId="10" xfId="0" applyNumberFormat="1" applyFont="1" applyFill="1" applyBorder="1" applyAlignment="1">
      <alignment vertical="top"/>
    </xf>
    <xf numFmtId="49" fontId="2" fillId="35" borderId="29" xfId="0" applyNumberFormat="1" applyFont="1" applyFill="1" applyBorder="1" applyAlignment="1" applyProtection="1">
      <alignment horizontal="center" vertical="top"/>
      <protection/>
    </xf>
    <xf numFmtId="49" fontId="2" fillId="35" borderId="10" xfId="0" applyNumberFormat="1" applyFont="1" applyFill="1" applyBorder="1" applyAlignment="1" applyProtection="1">
      <alignment horizontal="center" vertical="top"/>
      <protection locked="0"/>
    </xf>
    <xf numFmtId="4" fontId="2" fillId="35" borderId="10" xfId="0" applyNumberFormat="1" applyFont="1" applyFill="1" applyBorder="1" applyAlignment="1">
      <alignment vertical="top"/>
    </xf>
    <xf numFmtId="10" fontId="0" fillId="0" borderId="0" xfId="0" applyNumberFormat="1" applyAlignment="1">
      <alignment/>
    </xf>
    <xf numFmtId="49" fontId="13" fillId="0" borderId="3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 applyProtection="1">
      <alignment horizontal="center" vertical="top"/>
      <protection/>
    </xf>
    <xf numFmtId="49" fontId="2" fillId="0" borderId="30" xfId="0" applyNumberFormat="1" applyFont="1" applyBorder="1" applyAlignment="1" applyProtection="1">
      <alignment horizontal="center" vertical="top"/>
      <protection locked="0"/>
    </xf>
    <xf numFmtId="0" fontId="6" fillId="0" borderId="30" xfId="0" applyFont="1" applyBorder="1" applyAlignment="1">
      <alignment/>
    </xf>
    <xf numFmtId="49" fontId="6" fillId="35" borderId="11" xfId="0" applyNumberFormat="1" applyFont="1" applyFill="1" applyBorder="1" applyAlignment="1" applyProtection="1">
      <alignment horizontal="center" vertical="top"/>
      <protection locked="0"/>
    </xf>
    <xf numFmtId="49" fontId="6" fillId="35" borderId="27" xfId="0" applyNumberFormat="1" applyFont="1" applyFill="1" applyBorder="1" applyAlignment="1" applyProtection="1">
      <alignment horizontal="center" vertical="top"/>
      <protection locked="0"/>
    </xf>
    <xf numFmtId="180" fontId="6" fillId="35" borderId="10" xfId="0" applyNumberFormat="1" applyFont="1" applyFill="1" applyBorder="1" applyAlignment="1">
      <alignment vertical="top"/>
    </xf>
    <xf numFmtId="0" fontId="55" fillId="35" borderId="16" xfId="0" applyFont="1" applyFill="1" applyBorder="1" applyAlignment="1">
      <alignment wrapText="1"/>
    </xf>
    <xf numFmtId="49" fontId="55" fillId="35" borderId="29" xfId="0" applyNumberFormat="1" applyFont="1" applyFill="1" applyBorder="1" applyAlignment="1" applyProtection="1">
      <alignment horizontal="center" vertical="top"/>
      <protection/>
    </xf>
    <xf numFmtId="49" fontId="55" fillId="35" borderId="10" xfId="0" applyNumberFormat="1" applyFont="1" applyFill="1" applyBorder="1" applyAlignment="1" applyProtection="1">
      <alignment horizontal="center" vertical="top"/>
      <protection locked="0"/>
    </xf>
    <xf numFmtId="0" fontId="56" fillId="35" borderId="18" xfId="0" applyFont="1" applyFill="1" applyBorder="1" applyAlignment="1">
      <alignment wrapText="1"/>
    </xf>
    <xf numFmtId="49" fontId="56" fillId="35" borderId="29" xfId="0" applyNumberFormat="1" applyFont="1" applyFill="1" applyBorder="1" applyAlignment="1" applyProtection="1">
      <alignment horizontal="center" vertical="top"/>
      <protection/>
    </xf>
    <xf numFmtId="49" fontId="56" fillId="35" borderId="10" xfId="0" applyNumberFormat="1" applyFont="1" applyFill="1" applyBorder="1" applyAlignment="1" applyProtection="1">
      <alignment horizontal="center" vertical="top"/>
      <protection locked="0"/>
    </xf>
    <xf numFmtId="4" fontId="55" fillId="35" borderId="10" xfId="0" applyNumberFormat="1" applyFont="1" applyFill="1" applyBorder="1" applyAlignment="1">
      <alignment vertical="top"/>
    </xf>
    <xf numFmtId="0" fontId="14" fillId="0" borderId="16" xfId="0" applyFont="1" applyBorder="1" applyAlignment="1">
      <alignment horizontal="left" vertical="top" wrapText="1"/>
    </xf>
    <xf numFmtId="49" fontId="9" fillId="0" borderId="31" xfId="0" applyNumberFormat="1" applyFont="1" applyFill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0" fontId="13" fillId="0" borderId="16" xfId="0" applyFont="1" applyBorder="1" applyAlignment="1">
      <alignment/>
    </xf>
    <xf numFmtId="49" fontId="13" fillId="0" borderId="30" xfId="0" applyNumberFormat="1" applyFont="1" applyFill="1" applyBorder="1" applyAlignment="1">
      <alignment horizontal="center" vertical="top"/>
    </xf>
    <xf numFmtId="49" fontId="2" fillId="0" borderId="30" xfId="0" applyNumberFormat="1" applyFont="1" applyFill="1" applyBorder="1" applyAlignment="1">
      <alignment horizontal="center" vertical="top"/>
    </xf>
    <xf numFmtId="0" fontId="9" fillId="0" borderId="16" xfId="0" applyFont="1" applyBorder="1" applyAlignment="1">
      <alignment horizontal="left" vertical="top" wrapText="1"/>
    </xf>
    <xf numFmtId="49" fontId="9" fillId="0" borderId="30" xfId="0" applyNumberFormat="1" applyFont="1" applyFill="1" applyBorder="1" applyAlignment="1" applyProtection="1">
      <alignment horizontal="center" vertical="top"/>
      <protection/>
    </xf>
    <xf numFmtId="49" fontId="7" fillId="0" borderId="31" xfId="0" applyNumberFormat="1" applyFont="1" applyFill="1" applyBorder="1" applyAlignment="1" applyProtection="1">
      <alignment horizontal="center" vertical="top"/>
      <protection/>
    </xf>
    <xf numFmtId="49" fontId="56" fillId="0" borderId="10" xfId="0" applyNumberFormat="1" applyFont="1" applyBorder="1" applyAlignment="1" applyProtection="1">
      <alignment horizontal="center" vertical="top"/>
      <protection locked="0"/>
    </xf>
    <xf numFmtId="49" fontId="56" fillId="0" borderId="10" xfId="0" applyNumberFormat="1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0" fillId="0" borderId="33" xfId="0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3" xfId="0" applyNumberFormat="1" applyFont="1" applyFill="1" applyBorder="1" applyAlignment="1" applyProtection="1">
      <alignment horizontal="center" vertical="center" wrapText="1"/>
      <protection/>
    </xf>
    <xf numFmtId="49" fontId="7" fillId="0" borderId="36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7" xfId="0" applyFont="1" applyFill="1" applyBorder="1" applyAlignment="1" applyProtection="1">
      <alignment horizontal="center" vertical="center" textRotation="90" wrapText="1"/>
      <protection/>
    </xf>
    <xf numFmtId="49" fontId="7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4" xfId="0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9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6" fillId="35" borderId="10" xfId="0" applyFont="1" applyFill="1" applyBorder="1" applyAlignment="1">
      <alignment wrapText="1"/>
    </xf>
    <xf numFmtId="49" fontId="3" fillId="36" borderId="21" xfId="0" applyNumberFormat="1" applyFont="1" applyFill="1" applyBorder="1" applyAlignment="1">
      <alignment horizontal="left" vertical="top" wrapText="1"/>
    </xf>
    <xf numFmtId="0" fontId="0" fillId="36" borderId="0" xfId="0" applyFill="1" applyAlignment="1">
      <alignment/>
    </xf>
    <xf numFmtId="0" fontId="13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82">
      <selection activeCell="G14" sqref="G14"/>
    </sheetView>
  </sheetViews>
  <sheetFormatPr defaultColWidth="9.00390625" defaultRowHeight="12.75"/>
  <cols>
    <col min="1" max="1" width="49.75390625" style="0" customWidth="1"/>
    <col min="2" max="2" width="4.75390625" style="0" customWidth="1"/>
    <col min="3" max="3" width="4.25390625" style="0" customWidth="1"/>
    <col min="4" max="4" width="9.75390625" style="0" customWidth="1"/>
    <col min="5" max="5" width="5.125" style="0" customWidth="1"/>
    <col min="6" max="6" width="16.25390625" style="0" customWidth="1"/>
    <col min="7" max="7" width="13.375" style="0" bestFit="1" customWidth="1"/>
    <col min="8" max="8" width="11.75390625" style="0" bestFit="1" customWidth="1"/>
  </cols>
  <sheetData>
    <row r="1" ht="11.25" customHeight="1">
      <c r="F1" s="5"/>
    </row>
    <row r="2" spans="1:7" ht="17.25" customHeight="1">
      <c r="A2" s="156" t="s">
        <v>99</v>
      </c>
      <c r="B2" s="156"/>
      <c r="C2" s="156"/>
      <c r="D2" s="156"/>
      <c r="E2" s="156"/>
      <c r="F2" s="156"/>
      <c r="G2" s="110"/>
    </row>
    <row r="3" spans="1:6" ht="13.5" thickBot="1">
      <c r="A3" s="2"/>
      <c r="B3" s="1"/>
      <c r="C3" s="1"/>
      <c r="D3" s="4"/>
      <c r="E3" s="4"/>
      <c r="F3" s="6" t="s">
        <v>31</v>
      </c>
    </row>
    <row r="4" spans="1:8" ht="66.75" customHeight="1" thickBot="1">
      <c r="A4" s="137" t="s">
        <v>0</v>
      </c>
      <c r="B4" s="139" t="s">
        <v>1</v>
      </c>
      <c r="C4" s="140" t="s">
        <v>6</v>
      </c>
      <c r="D4" s="141" t="s">
        <v>11</v>
      </c>
      <c r="E4" s="142" t="s">
        <v>12</v>
      </c>
      <c r="F4" s="138" t="s">
        <v>117</v>
      </c>
      <c r="G4" s="138" t="s">
        <v>100</v>
      </c>
      <c r="H4" s="138" t="s">
        <v>101</v>
      </c>
    </row>
    <row r="5" spans="1:8" ht="15" customHeight="1" thickBot="1">
      <c r="A5" s="68" t="s">
        <v>9</v>
      </c>
      <c r="B5" s="69" t="s">
        <v>2</v>
      </c>
      <c r="C5" s="70"/>
      <c r="D5" s="70"/>
      <c r="E5" s="71"/>
      <c r="F5" s="72">
        <f>F6+F9+F23</f>
        <v>1429364.4700000002</v>
      </c>
      <c r="G5" s="72">
        <f>G6+G9+G23</f>
        <v>1458875.94</v>
      </c>
      <c r="H5" s="39">
        <f>G5-F5</f>
        <v>29511.46999999974</v>
      </c>
    </row>
    <row r="6" spans="1:8" ht="24" customHeight="1">
      <c r="A6" s="63" t="s">
        <v>17</v>
      </c>
      <c r="B6" s="64" t="s">
        <v>2</v>
      </c>
      <c r="C6" s="65" t="s">
        <v>5</v>
      </c>
      <c r="D6" s="65"/>
      <c r="E6" s="66"/>
      <c r="F6" s="67">
        <f>F7</f>
        <v>550618.5</v>
      </c>
      <c r="G6" s="67">
        <f>G7</f>
        <v>568532.87</v>
      </c>
      <c r="H6" s="39">
        <f>G6-F6</f>
        <v>17914.369999999995</v>
      </c>
    </row>
    <row r="7" spans="1:8" ht="14.25" customHeight="1">
      <c r="A7" s="55" t="s">
        <v>28</v>
      </c>
      <c r="B7" s="111" t="s">
        <v>2</v>
      </c>
      <c r="C7" s="24" t="s">
        <v>5</v>
      </c>
      <c r="D7" s="24" t="s">
        <v>49</v>
      </c>
      <c r="E7" s="24"/>
      <c r="F7" s="38">
        <f>F8</f>
        <v>550618.5</v>
      </c>
      <c r="G7" s="38">
        <f>G8</f>
        <v>568532.87</v>
      </c>
      <c r="H7" s="39">
        <f>G7-F7</f>
        <v>17914.369999999995</v>
      </c>
    </row>
    <row r="8" spans="1:8" ht="24" customHeight="1">
      <c r="A8" s="112" t="s">
        <v>50</v>
      </c>
      <c r="B8" s="113" t="s">
        <v>2</v>
      </c>
      <c r="C8" s="8" t="s">
        <v>5</v>
      </c>
      <c r="D8" s="8" t="s">
        <v>49</v>
      </c>
      <c r="E8" s="8" t="s">
        <v>51</v>
      </c>
      <c r="F8" s="39">
        <v>550618.5</v>
      </c>
      <c r="G8" s="39">
        <f>550618.5+17914.37</f>
        <v>568532.87</v>
      </c>
      <c r="H8" s="39">
        <f>G8-F8</f>
        <v>17914.369999999995</v>
      </c>
    </row>
    <row r="9" spans="1:8" ht="36.75" customHeight="1">
      <c r="A9" s="17" t="s">
        <v>16</v>
      </c>
      <c r="B9" s="12" t="s">
        <v>2</v>
      </c>
      <c r="C9" s="7" t="s">
        <v>8</v>
      </c>
      <c r="D9" s="7"/>
      <c r="E9" s="50"/>
      <c r="F9" s="41">
        <f>F10+F17+F19+F21</f>
        <v>865545.9700000001</v>
      </c>
      <c r="G9" s="41">
        <f>G10+G17+G19+G21</f>
        <v>877143.0700000001</v>
      </c>
      <c r="H9" s="39">
        <f aca="true" t="shared" si="0" ref="H9:H91">G9-F9</f>
        <v>11597.099999999977</v>
      </c>
    </row>
    <row r="10" spans="1:8" ht="42" customHeight="1">
      <c r="A10" s="93" t="s">
        <v>52</v>
      </c>
      <c r="B10" s="23" t="s">
        <v>2</v>
      </c>
      <c r="C10" s="24" t="s">
        <v>8</v>
      </c>
      <c r="D10" s="24" t="s">
        <v>53</v>
      </c>
      <c r="E10" s="91"/>
      <c r="F10" s="38">
        <f>SUM(F11:F16)</f>
        <v>842545.9700000001</v>
      </c>
      <c r="G10" s="38">
        <f>SUM(G11:G16)</f>
        <v>863643.0700000001</v>
      </c>
      <c r="H10" s="39">
        <f t="shared" si="0"/>
        <v>21097.099999999977</v>
      </c>
    </row>
    <row r="11" spans="1:8" ht="27.75" customHeight="1">
      <c r="A11" s="112" t="s">
        <v>50</v>
      </c>
      <c r="B11" s="113" t="s">
        <v>2</v>
      </c>
      <c r="C11" s="8" t="s">
        <v>8</v>
      </c>
      <c r="D11" s="8" t="s">
        <v>53</v>
      </c>
      <c r="E11" s="8" t="s">
        <v>51</v>
      </c>
      <c r="F11" s="39">
        <v>478903.99</v>
      </c>
      <c r="G11" s="39">
        <f>478903.99+13224.82</f>
        <v>492128.81</v>
      </c>
      <c r="H11" s="39">
        <f t="shared" si="0"/>
        <v>13224.820000000007</v>
      </c>
    </row>
    <row r="12" spans="1:8" ht="27" customHeight="1">
      <c r="A12" s="112" t="s">
        <v>54</v>
      </c>
      <c r="B12" s="113" t="s">
        <v>2</v>
      </c>
      <c r="C12" s="8" t="s">
        <v>8</v>
      </c>
      <c r="D12" s="8" t="s">
        <v>53</v>
      </c>
      <c r="E12" s="114" t="s">
        <v>55</v>
      </c>
      <c r="F12" s="39">
        <v>14593.4</v>
      </c>
      <c r="G12" s="39">
        <v>14593.4</v>
      </c>
      <c r="H12" s="39">
        <f t="shared" si="0"/>
        <v>0</v>
      </c>
    </row>
    <row r="13" spans="1:8" ht="30" customHeight="1">
      <c r="A13" s="112" t="s">
        <v>56</v>
      </c>
      <c r="B13" s="25" t="s">
        <v>57</v>
      </c>
      <c r="C13" s="51" t="s">
        <v>8</v>
      </c>
      <c r="D13" s="8" t="s">
        <v>53</v>
      </c>
      <c r="E13" s="114" t="s">
        <v>58</v>
      </c>
      <c r="F13" s="39">
        <v>14860.14</v>
      </c>
      <c r="G13" s="39">
        <v>14860.14</v>
      </c>
      <c r="H13" s="39">
        <f t="shared" si="0"/>
        <v>0</v>
      </c>
    </row>
    <row r="14" spans="1:8" ht="28.5" customHeight="1">
      <c r="A14" s="112" t="s">
        <v>59</v>
      </c>
      <c r="B14" s="25" t="s">
        <v>2</v>
      </c>
      <c r="C14" s="51" t="s">
        <v>8</v>
      </c>
      <c r="D14" s="8" t="s">
        <v>53</v>
      </c>
      <c r="E14" s="114" t="s">
        <v>60</v>
      </c>
      <c r="F14" s="39">
        <v>310747.4</v>
      </c>
      <c r="G14" s="39">
        <f>310747.4+111.47+7360.81+400</f>
        <v>318619.68</v>
      </c>
      <c r="H14" s="39">
        <f t="shared" si="0"/>
        <v>7872.27999999997</v>
      </c>
    </row>
    <row r="15" spans="1:8" ht="28.5" customHeight="1">
      <c r="A15" s="112" t="s">
        <v>61</v>
      </c>
      <c r="B15" s="25" t="s">
        <v>2</v>
      </c>
      <c r="C15" s="51" t="s">
        <v>8</v>
      </c>
      <c r="D15" s="8" t="s">
        <v>53</v>
      </c>
      <c r="E15" s="114" t="s">
        <v>62</v>
      </c>
      <c r="F15" s="39"/>
      <c r="G15" s="39"/>
      <c r="H15" s="39">
        <f t="shared" si="0"/>
        <v>0</v>
      </c>
    </row>
    <row r="16" spans="1:8" ht="28.5" customHeight="1">
      <c r="A16" s="112" t="s">
        <v>103</v>
      </c>
      <c r="B16" s="25" t="s">
        <v>2</v>
      </c>
      <c r="C16" s="51" t="s">
        <v>8</v>
      </c>
      <c r="D16" s="8" t="s">
        <v>53</v>
      </c>
      <c r="E16" s="114" t="s">
        <v>104</v>
      </c>
      <c r="F16" s="39">
        <v>23441.04</v>
      </c>
      <c r="G16" s="39">
        <v>23441.04</v>
      </c>
      <c r="H16" s="39">
        <f t="shared" si="0"/>
        <v>0</v>
      </c>
    </row>
    <row r="17" spans="1:8" ht="216.75" customHeight="1">
      <c r="A17" s="26" t="s">
        <v>102</v>
      </c>
      <c r="B17" s="27" t="s">
        <v>2</v>
      </c>
      <c r="C17" s="24" t="s">
        <v>8</v>
      </c>
      <c r="D17" s="135" t="s">
        <v>91</v>
      </c>
      <c r="E17" s="91"/>
      <c r="F17" s="38">
        <f>F18</f>
        <v>11000</v>
      </c>
      <c r="G17" s="38">
        <f>G18</f>
        <v>11000</v>
      </c>
      <c r="H17" s="39">
        <f t="shared" si="0"/>
        <v>0</v>
      </c>
    </row>
    <row r="18" spans="1:8" ht="12.75" customHeight="1">
      <c r="A18" s="44" t="s">
        <v>30</v>
      </c>
      <c r="B18" s="14" t="s">
        <v>2</v>
      </c>
      <c r="C18" s="8" t="s">
        <v>8</v>
      </c>
      <c r="D18" s="8" t="s">
        <v>91</v>
      </c>
      <c r="E18" s="8" t="s">
        <v>63</v>
      </c>
      <c r="F18" s="39">
        <v>11000</v>
      </c>
      <c r="G18" s="39">
        <v>11000</v>
      </c>
      <c r="H18" s="39">
        <f t="shared" si="0"/>
        <v>0</v>
      </c>
    </row>
    <row r="19" spans="1:8" ht="25.5" customHeight="1">
      <c r="A19" s="28" t="s">
        <v>32</v>
      </c>
      <c r="B19" s="23" t="s">
        <v>2</v>
      </c>
      <c r="C19" s="24" t="s">
        <v>8</v>
      </c>
      <c r="D19" s="24" t="s">
        <v>92</v>
      </c>
      <c r="E19" s="24"/>
      <c r="F19" s="38">
        <f>F20</f>
        <v>10000</v>
      </c>
      <c r="G19" s="38">
        <f>G20</f>
        <v>500</v>
      </c>
      <c r="H19" s="39">
        <f t="shared" si="0"/>
        <v>-9500</v>
      </c>
    </row>
    <row r="20" spans="1:8" ht="12.75" customHeight="1">
      <c r="A20" s="44" t="s">
        <v>30</v>
      </c>
      <c r="B20" s="14" t="s">
        <v>2</v>
      </c>
      <c r="C20" s="8" t="s">
        <v>8</v>
      </c>
      <c r="D20" s="8" t="s">
        <v>92</v>
      </c>
      <c r="E20" s="8" t="s">
        <v>63</v>
      </c>
      <c r="F20" s="39">
        <v>10000</v>
      </c>
      <c r="G20" s="39">
        <v>500</v>
      </c>
      <c r="H20" s="39">
        <f t="shared" si="0"/>
        <v>-9500</v>
      </c>
    </row>
    <row r="21" spans="1:8" ht="56.25" customHeight="1">
      <c r="A21" s="73" t="s">
        <v>40</v>
      </c>
      <c r="B21" s="74" t="s">
        <v>2</v>
      </c>
      <c r="C21" s="75" t="s">
        <v>8</v>
      </c>
      <c r="D21" s="75" t="s">
        <v>66</v>
      </c>
      <c r="E21" s="75"/>
      <c r="F21" s="76">
        <f>F22</f>
        <v>2000</v>
      </c>
      <c r="G21" s="76">
        <f>G22</f>
        <v>2000</v>
      </c>
      <c r="H21" s="39">
        <f t="shared" si="0"/>
        <v>0</v>
      </c>
    </row>
    <row r="22" spans="1:8" ht="30" customHeight="1">
      <c r="A22" s="112" t="s">
        <v>59</v>
      </c>
      <c r="B22" s="25" t="s">
        <v>2</v>
      </c>
      <c r="C22" s="8" t="s">
        <v>8</v>
      </c>
      <c r="D22" s="8" t="s">
        <v>66</v>
      </c>
      <c r="E22" s="51" t="s">
        <v>60</v>
      </c>
      <c r="F22" s="39">
        <v>2000</v>
      </c>
      <c r="G22" s="39">
        <v>2000</v>
      </c>
      <c r="H22" s="39">
        <f t="shared" si="0"/>
        <v>0</v>
      </c>
    </row>
    <row r="23" spans="1:8" ht="15.75" customHeight="1">
      <c r="A23" s="48" t="s">
        <v>35</v>
      </c>
      <c r="B23" s="49" t="s">
        <v>2</v>
      </c>
      <c r="C23" s="7" t="s">
        <v>36</v>
      </c>
      <c r="D23" s="7"/>
      <c r="E23" s="50"/>
      <c r="F23" s="41">
        <f>F25</f>
        <v>13200</v>
      </c>
      <c r="G23" s="41">
        <f>G25</f>
        <v>13200</v>
      </c>
      <c r="H23" s="39">
        <f t="shared" si="0"/>
        <v>0</v>
      </c>
    </row>
    <row r="24" spans="1:8" ht="30.75" customHeight="1">
      <c r="A24" s="136" t="s">
        <v>93</v>
      </c>
      <c r="B24" s="27" t="s">
        <v>2</v>
      </c>
      <c r="C24" s="24" t="s">
        <v>36</v>
      </c>
      <c r="D24" s="135" t="s">
        <v>94</v>
      </c>
      <c r="E24" s="52"/>
      <c r="F24" s="38">
        <f>F25</f>
        <v>13200</v>
      </c>
      <c r="G24" s="38">
        <f>G25</f>
        <v>13200</v>
      </c>
      <c r="H24" s="39">
        <f t="shared" si="0"/>
        <v>0</v>
      </c>
    </row>
    <row r="25" spans="1:8" ht="28.5" customHeight="1">
      <c r="A25" s="112" t="s">
        <v>59</v>
      </c>
      <c r="B25" s="25" t="s">
        <v>2</v>
      </c>
      <c r="C25" s="8" t="s">
        <v>36</v>
      </c>
      <c r="D25" s="8" t="s">
        <v>94</v>
      </c>
      <c r="E25" s="51" t="s">
        <v>60</v>
      </c>
      <c r="F25" s="39">
        <v>13200</v>
      </c>
      <c r="G25" s="39">
        <v>13200</v>
      </c>
      <c r="H25" s="39">
        <f t="shared" si="0"/>
        <v>0</v>
      </c>
    </row>
    <row r="26" spans="1:8" ht="15.75">
      <c r="A26" s="19" t="s">
        <v>18</v>
      </c>
      <c r="B26" s="20" t="s">
        <v>5</v>
      </c>
      <c r="C26" s="58"/>
      <c r="D26" s="58"/>
      <c r="E26" s="59"/>
      <c r="F26" s="42">
        <f>F27</f>
        <v>73000</v>
      </c>
      <c r="G26" s="42">
        <f>G27</f>
        <v>76600</v>
      </c>
      <c r="H26" s="39">
        <f t="shared" si="0"/>
        <v>3600</v>
      </c>
    </row>
    <row r="27" spans="1:8" ht="12.75">
      <c r="A27" s="17" t="s">
        <v>19</v>
      </c>
      <c r="B27" s="12" t="s">
        <v>5</v>
      </c>
      <c r="C27" s="7" t="s">
        <v>7</v>
      </c>
      <c r="D27" s="7"/>
      <c r="E27" s="50"/>
      <c r="F27" s="41">
        <f>F28</f>
        <v>73000</v>
      </c>
      <c r="G27" s="41">
        <f>G28</f>
        <v>76600</v>
      </c>
      <c r="H27" s="39">
        <f t="shared" si="0"/>
        <v>3600</v>
      </c>
    </row>
    <row r="28" spans="1:8" ht="24" customHeight="1">
      <c r="A28" s="105" t="s">
        <v>20</v>
      </c>
      <c r="B28" s="111" t="s">
        <v>5</v>
      </c>
      <c r="C28" s="24" t="s">
        <v>7</v>
      </c>
      <c r="D28" s="24" t="s">
        <v>67</v>
      </c>
      <c r="E28" s="24"/>
      <c r="F28" s="38">
        <f>F29+F31+F30</f>
        <v>73000</v>
      </c>
      <c r="G28" s="38">
        <f>G29+G31+G30</f>
        <v>76600</v>
      </c>
      <c r="H28" s="39">
        <f t="shared" si="0"/>
        <v>3600</v>
      </c>
    </row>
    <row r="29" spans="1:8" ht="24" customHeight="1">
      <c r="A29" s="112" t="s">
        <v>50</v>
      </c>
      <c r="B29" s="113" t="s">
        <v>5</v>
      </c>
      <c r="C29" s="8" t="s">
        <v>7</v>
      </c>
      <c r="D29" s="8" t="s">
        <v>67</v>
      </c>
      <c r="E29" s="8" t="s">
        <v>51</v>
      </c>
      <c r="F29" s="39">
        <v>71280</v>
      </c>
      <c r="G29" s="39">
        <v>71280</v>
      </c>
      <c r="H29" s="39">
        <f t="shared" si="0"/>
        <v>0</v>
      </c>
    </row>
    <row r="30" spans="1:8" ht="24" customHeight="1">
      <c r="A30" s="112" t="s">
        <v>54</v>
      </c>
      <c r="B30" s="113" t="s">
        <v>5</v>
      </c>
      <c r="C30" s="8" t="s">
        <v>7</v>
      </c>
      <c r="D30" s="8" t="s">
        <v>67</v>
      </c>
      <c r="E30" s="8" t="s">
        <v>55</v>
      </c>
      <c r="F30" s="39">
        <v>220</v>
      </c>
      <c r="G30" s="39">
        <v>220</v>
      </c>
      <c r="H30" s="39">
        <f>G30-F30</f>
        <v>0</v>
      </c>
    </row>
    <row r="31" spans="1:8" ht="25.5">
      <c r="A31" s="112" t="s">
        <v>59</v>
      </c>
      <c r="B31" s="113" t="s">
        <v>5</v>
      </c>
      <c r="C31" s="8" t="s">
        <v>7</v>
      </c>
      <c r="D31" s="8" t="s">
        <v>67</v>
      </c>
      <c r="E31" s="8" t="s">
        <v>60</v>
      </c>
      <c r="F31" s="39">
        <v>1500</v>
      </c>
      <c r="G31" s="39">
        <v>5100</v>
      </c>
      <c r="H31" s="39">
        <f t="shared" si="0"/>
        <v>3600</v>
      </c>
    </row>
    <row r="32" spans="1:8" ht="31.5">
      <c r="A32" s="83" t="s">
        <v>41</v>
      </c>
      <c r="B32" s="84" t="s">
        <v>7</v>
      </c>
      <c r="C32" s="85"/>
      <c r="D32" s="85"/>
      <c r="E32" s="86"/>
      <c r="F32" s="87">
        <f>F33+F36</f>
        <v>310000</v>
      </c>
      <c r="G32" s="87">
        <f>G33+G36</f>
        <v>310000</v>
      </c>
      <c r="H32" s="39">
        <f t="shared" si="0"/>
        <v>0</v>
      </c>
    </row>
    <row r="33" spans="1:8" ht="12.75">
      <c r="A33" s="88" t="s">
        <v>42</v>
      </c>
      <c r="B33" s="49" t="s">
        <v>7</v>
      </c>
      <c r="C33" s="7" t="s">
        <v>37</v>
      </c>
      <c r="D33" s="7"/>
      <c r="E33" s="89"/>
      <c r="F33" s="41">
        <f>F34</f>
        <v>10000</v>
      </c>
      <c r="G33" s="41">
        <f>G34</f>
        <v>10000</v>
      </c>
      <c r="H33" s="39">
        <f t="shared" si="0"/>
        <v>0</v>
      </c>
    </row>
    <row r="34" spans="1:8" ht="12.75">
      <c r="A34" s="26" t="s">
        <v>43</v>
      </c>
      <c r="B34" s="27" t="s">
        <v>7</v>
      </c>
      <c r="C34" s="24" t="s">
        <v>37</v>
      </c>
      <c r="D34" s="24" t="s">
        <v>68</v>
      </c>
      <c r="E34" s="91"/>
      <c r="F34" s="38">
        <f>F35</f>
        <v>10000</v>
      </c>
      <c r="G34" s="38">
        <f>G35</f>
        <v>10000</v>
      </c>
      <c r="H34" s="39">
        <f t="shared" si="0"/>
        <v>0</v>
      </c>
    </row>
    <row r="35" spans="1:8" ht="25.5">
      <c r="A35" s="112" t="s">
        <v>59</v>
      </c>
      <c r="B35" s="25" t="s">
        <v>7</v>
      </c>
      <c r="C35" s="8" t="s">
        <v>37</v>
      </c>
      <c r="D35" s="8" t="s">
        <v>68</v>
      </c>
      <c r="E35" s="92" t="s">
        <v>60</v>
      </c>
      <c r="F35" s="39">
        <v>10000</v>
      </c>
      <c r="G35" s="39">
        <v>10000</v>
      </c>
      <c r="H35" s="39">
        <f t="shared" si="0"/>
        <v>0</v>
      </c>
    </row>
    <row r="36" spans="1:8" ht="25.5">
      <c r="A36" s="152" t="s">
        <v>105</v>
      </c>
      <c r="B36" s="49" t="s">
        <v>7</v>
      </c>
      <c r="C36" s="7" t="s">
        <v>106</v>
      </c>
      <c r="D36" s="7"/>
      <c r="E36" s="89"/>
      <c r="F36" s="41">
        <f>F37+F39</f>
        <v>300000</v>
      </c>
      <c r="G36" s="41">
        <f>G37+G39</f>
        <v>300000</v>
      </c>
      <c r="H36" s="39">
        <f t="shared" si="0"/>
        <v>0</v>
      </c>
    </row>
    <row r="37" spans="1:8" ht="25.5">
      <c r="A37" s="26" t="s">
        <v>44</v>
      </c>
      <c r="B37" s="27" t="s">
        <v>7</v>
      </c>
      <c r="C37" s="24" t="s">
        <v>106</v>
      </c>
      <c r="D37" s="24" t="s">
        <v>69</v>
      </c>
      <c r="E37" s="91"/>
      <c r="F37" s="38">
        <f>F38</f>
        <v>50000</v>
      </c>
      <c r="G37" s="38">
        <f>G38</f>
        <v>50000</v>
      </c>
      <c r="H37" s="39">
        <f t="shared" si="0"/>
        <v>0</v>
      </c>
    </row>
    <row r="38" spans="1:8" ht="25.5">
      <c r="A38" s="112" t="s">
        <v>59</v>
      </c>
      <c r="B38" s="25" t="s">
        <v>7</v>
      </c>
      <c r="C38" s="8" t="s">
        <v>106</v>
      </c>
      <c r="D38" s="8" t="s">
        <v>69</v>
      </c>
      <c r="E38" s="92" t="s">
        <v>60</v>
      </c>
      <c r="F38" s="39">
        <v>50000</v>
      </c>
      <c r="G38" s="39">
        <v>50000</v>
      </c>
      <c r="H38" s="39">
        <f t="shared" si="0"/>
        <v>0</v>
      </c>
    </row>
    <row r="39" spans="1:8" ht="38.25">
      <c r="A39" s="93" t="s">
        <v>45</v>
      </c>
      <c r="B39" s="27" t="s">
        <v>7</v>
      </c>
      <c r="C39" s="24" t="s">
        <v>106</v>
      </c>
      <c r="D39" s="24" t="s">
        <v>90</v>
      </c>
      <c r="E39" s="91"/>
      <c r="F39" s="38">
        <f>F40</f>
        <v>250000</v>
      </c>
      <c r="G39" s="38">
        <f>G40</f>
        <v>250000</v>
      </c>
      <c r="H39" s="39">
        <f t="shared" si="0"/>
        <v>0</v>
      </c>
    </row>
    <row r="40" spans="1:8" ht="25.5">
      <c r="A40" s="112" t="s">
        <v>59</v>
      </c>
      <c r="B40" s="94" t="s">
        <v>7</v>
      </c>
      <c r="C40" s="95" t="s">
        <v>106</v>
      </c>
      <c r="D40" s="95" t="s">
        <v>90</v>
      </c>
      <c r="E40" s="96" t="s">
        <v>60</v>
      </c>
      <c r="F40" s="97">
        <v>250000</v>
      </c>
      <c r="G40" s="97">
        <v>250000</v>
      </c>
      <c r="H40" s="39">
        <f t="shared" si="0"/>
        <v>0</v>
      </c>
    </row>
    <row r="41" spans="1:8" ht="15.75">
      <c r="A41" s="19" t="s">
        <v>46</v>
      </c>
      <c r="B41" s="22" t="s">
        <v>8</v>
      </c>
      <c r="C41" s="98"/>
      <c r="D41" s="98"/>
      <c r="E41" s="99"/>
      <c r="F41" s="100">
        <f>F42</f>
        <v>1036411.47</v>
      </c>
      <c r="G41" s="100">
        <f>G42</f>
        <v>1086300</v>
      </c>
      <c r="H41" s="39">
        <f t="shared" si="0"/>
        <v>49888.53000000003</v>
      </c>
    </row>
    <row r="42" spans="1:8" ht="12.75">
      <c r="A42" s="101" t="s">
        <v>47</v>
      </c>
      <c r="B42" s="102" t="s">
        <v>8</v>
      </c>
      <c r="C42" s="103" t="s">
        <v>48</v>
      </c>
      <c r="D42" s="103"/>
      <c r="E42" s="103"/>
      <c r="F42" s="104">
        <f>F43</f>
        <v>1036411.47</v>
      </c>
      <c r="G42" s="104">
        <f>G43</f>
        <v>1086300</v>
      </c>
      <c r="H42" s="39">
        <f t="shared" si="0"/>
        <v>49888.53000000003</v>
      </c>
    </row>
    <row r="43" spans="1:8" ht="12.75">
      <c r="A43" s="119" t="s">
        <v>70</v>
      </c>
      <c r="B43" s="120" t="s">
        <v>8</v>
      </c>
      <c r="C43" s="121" t="s">
        <v>48</v>
      </c>
      <c r="D43" s="121" t="s">
        <v>71</v>
      </c>
      <c r="E43" s="121"/>
      <c r="F43" s="125">
        <f>F44+F46</f>
        <v>1036411.47</v>
      </c>
      <c r="G43" s="125">
        <f>G44+G46</f>
        <v>1086300</v>
      </c>
      <c r="H43" s="39">
        <f t="shared" si="0"/>
        <v>49888.53000000003</v>
      </c>
    </row>
    <row r="44" spans="1:8" ht="38.25">
      <c r="A44" s="122" t="s">
        <v>72</v>
      </c>
      <c r="B44" s="123" t="s">
        <v>8</v>
      </c>
      <c r="C44" s="124" t="s">
        <v>48</v>
      </c>
      <c r="D44" s="124" t="s">
        <v>73</v>
      </c>
      <c r="E44" s="124"/>
      <c r="F44" s="106">
        <f>F45</f>
        <v>286300</v>
      </c>
      <c r="G44" s="106">
        <f>G45</f>
        <v>286300</v>
      </c>
      <c r="H44" s="39">
        <f t="shared" si="0"/>
        <v>0</v>
      </c>
    </row>
    <row r="45" spans="1:8" ht="25.5">
      <c r="A45" s="112" t="s">
        <v>59</v>
      </c>
      <c r="B45" s="107" t="s">
        <v>8</v>
      </c>
      <c r="C45" s="108" t="s">
        <v>48</v>
      </c>
      <c r="D45" s="108" t="s">
        <v>73</v>
      </c>
      <c r="E45" s="108" t="s">
        <v>60</v>
      </c>
      <c r="F45" s="109">
        <v>286300</v>
      </c>
      <c r="G45" s="109">
        <v>286300</v>
      </c>
      <c r="H45" s="39">
        <f t="shared" si="0"/>
        <v>0</v>
      </c>
    </row>
    <row r="46" spans="1:8" ht="12.75">
      <c r="A46" s="122" t="s">
        <v>74</v>
      </c>
      <c r="B46" s="123" t="s">
        <v>8</v>
      </c>
      <c r="C46" s="124" t="s">
        <v>48</v>
      </c>
      <c r="D46" s="124" t="s">
        <v>75</v>
      </c>
      <c r="E46" s="124"/>
      <c r="F46" s="106">
        <f>F47</f>
        <v>750111.47</v>
      </c>
      <c r="G46" s="106">
        <f>G47</f>
        <v>800000</v>
      </c>
      <c r="H46" s="39">
        <f t="shared" si="0"/>
        <v>49888.53000000003</v>
      </c>
    </row>
    <row r="47" spans="1:8" ht="25.5">
      <c r="A47" s="112" t="s">
        <v>59</v>
      </c>
      <c r="B47" s="107" t="s">
        <v>8</v>
      </c>
      <c r="C47" s="108" t="s">
        <v>48</v>
      </c>
      <c r="D47" s="108" t="s">
        <v>75</v>
      </c>
      <c r="E47" s="108" t="s">
        <v>60</v>
      </c>
      <c r="F47" s="109">
        <v>750111.47</v>
      </c>
      <c r="G47" s="109">
        <f>750111.47+49888.53</f>
        <v>800000</v>
      </c>
      <c r="H47" s="39">
        <f t="shared" si="0"/>
        <v>49888.53000000003</v>
      </c>
    </row>
    <row r="48" spans="1:8" ht="18" customHeight="1">
      <c r="A48" s="19" t="s">
        <v>15</v>
      </c>
      <c r="B48" s="22" t="s">
        <v>4</v>
      </c>
      <c r="C48" s="21"/>
      <c r="D48" s="21"/>
      <c r="E48" s="53"/>
      <c r="F48" s="42">
        <f>F49+F52+F59</f>
        <v>908437.1499999999</v>
      </c>
      <c r="G48" s="42">
        <f>G49+G52+G59</f>
        <v>888937.1499999999</v>
      </c>
      <c r="H48" s="39">
        <f t="shared" si="0"/>
        <v>-19500</v>
      </c>
    </row>
    <row r="49" spans="1:8" ht="18" customHeight="1">
      <c r="A49" s="115" t="s">
        <v>96</v>
      </c>
      <c r="B49" s="116" t="s">
        <v>4</v>
      </c>
      <c r="C49" s="103" t="s">
        <v>2</v>
      </c>
      <c r="D49" s="103"/>
      <c r="E49" s="117"/>
      <c r="F49" s="118">
        <f>F50</f>
        <v>10000</v>
      </c>
      <c r="G49" s="118">
        <f>G50</f>
        <v>10000</v>
      </c>
      <c r="H49" s="39">
        <f t="shared" si="0"/>
        <v>0</v>
      </c>
    </row>
    <row r="50" spans="1:8" ht="39.75" customHeight="1">
      <c r="A50" s="155" t="s">
        <v>97</v>
      </c>
      <c r="B50" s="23" t="s">
        <v>4</v>
      </c>
      <c r="C50" s="24" t="s">
        <v>2</v>
      </c>
      <c r="D50" s="24" t="s">
        <v>98</v>
      </c>
      <c r="E50" s="52"/>
      <c r="F50" s="38">
        <f>F51</f>
        <v>10000</v>
      </c>
      <c r="G50" s="38">
        <f>G51</f>
        <v>10000</v>
      </c>
      <c r="H50" s="39">
        <f t="shared" si="0"/>
        <v>0</v>
      </c>
    </row>
    <row r="51" spans="1:8" ht="29.25" customHeight="1">
      <c r="A51" s="112" t="s">
        <v>59</v>
      </c>
      <c r="B51" s="14" t="s">
        <v>4</v>
      </c>
      <c r="C51" s="8" t="s">
        <v>2</v>
      </c>
      <c r="D51" s="8" t="s">
        <v>98</v>
      </c>
      <c r="E51" s="51" t="s">
        <v>60</v>
      </c>
      <c r="F51" s="39">
        <v>10000</v>
      </c>
      <c r="G51" s="39">
        <v>10000</v>
      </c>
      <c r="H51" s="39">
        <f t="shared" si="0"/>
        <v>0</v>
      </c>
    </row>
    <row r="52" spans="1:8" ht="15.75" customHeight="1">
      <c r="A52" s="115" t="s">
        <v>64</v>
      </c>
      <c r="B52" s="116" t="s">
        <v>4</v>
      </c>
      <c r="C52" s="103" t="s">
        <v>5</v>
      </c>
      <c r="D52" s="103"/>
      <c r="E52" s="117"/>
      <c r="F52" s="118">
        <f>F53+F55+F57</f>
        <v>849166.33</v>
      </c>
      <c r="G52" s="118">
        <f>G53+G55+G57</f>
        <v>829666.33</v>
      </c>
      <c r="H52" s="39">
        <f t="shared" si="0"/>
        <v>-19500</v>
      </c>
    </row>
    <row r="53" spans="1:8" ht="15.75" customHeight="1">
      <c r="A53" s="28" t="s">
        <v>107</v>
      </c>
      <c r="B53" s="23" t="s">
        <v>4</v>
      </c>
      <c r="C53" s="24" t="s">
        <v>5</v>
      </c>
      <c r="D53" s="24" t="s">
        <v>108</v>
      </c>
      <c r="E53" s="52"/>
      <c r="F53" s="38">
        <f>F54</f>
        <v>787708.33</v>
      </c>
      <c r="G53" s="38">
        <f>G54</f>
        <v>787708.33</v>
      </c>
      <c r="H53" s="39">
        <f t="shared" si="0"/>
        <v>0</v>
      </c>
    </row>
    <row r="54" spans="1:8" ht="23.25" customHeight="1">
      <c r="A54" s="112" t="s">
        <v>59</v>
      </c>
      <c r="B54" s="14" t="s">
        <v>4</v>
      </c>
      <c r="C54" s="8" t="s">
        <v>5</v>
      </c>
      <c r="D54" s="8" t="s">
        <v>108</v>
      </c>
      <c r="E54" s="51" t="s">
        <v>60</v>
      </c>
      <c r="F54" s="39">
        <v>787708.33</v>
      </c>
      <c r="G54" s="39">
        <v>787708.33</v>
      </c>
      <c r="H54" s="39">
        <f t="shared" si="0"/>
        <v>0</v>
      </c>
    </row>
    <row r="55" spans="1:8" ht="28.5" customHeight="1">
      <c r="A55" s="28" t="s">
        <v>115</v>
      </c>
      <c r="B55" s="23" t="s">
        <v>4</v>
      </c>
      <c r="C55" s="24" t="s">
        <v>5</v>
      </c>
      <c r="D55" s="24" t="s">
        <v>116</v>
      </c>
      <c r="E55" s="52"/>
      <c r="F55" s="38">
        <f>F56</f>
        <v>41458</v>
      </c>
      <c r="G55" s="38">
        <f>G56</f>
        <v>41458</v>
      </c>
      <c r="H55" s="39">
        <f>G55-F55</f>
        <v>0</v>
      </c>
    </row>
    <row r="56" spans="1:8" ht="26.25" customHeight="1">
      <c r="A56" s="112" t="s">
        <v>59</v>
      </c>
      <c r="B56" s="14" t="s">
        <v>4</v>
      </c>
      <c r="C56" s="8" t="s">
        <v>5</v>
      </c>
      <c r="D56" s="8" t="s">
        <v>116</v>
      </c>
      <c r="E56" s="51" t="s">
        <v>60</v>
      </c>
      <c r="F56" s="39">
        <v>41458</v>
      </c>
      <c r="G56" s="39">
        <v>41458</v>
      </c>
      <c r="H56" s="39">
        <f>G56-F56</f>
        <v>0</v>
      </c>
    </row>
    <row r="57" spans="1:8" ht="63.75">
      <c r="A57" s="28" t="s">
        <v>39</v>
      </c>
      <c r="B57" s="23" t="s">
        <v>4</v>
      </c>
      <c r="C57" s="24" t="s">
        <v>5</v>
      </c>
      <c r="D57" s="24" t="s">
        <v>65</v>
      </c>
      <c r="E57" s="52"/>
      <c r="F57" s="38">
        <f>F58</f>
        <v>20000</v>
      </c>
      <c r="G57" s="38">
        <f>G58</f>
        <v>500</v>
      </c>
      <c r="H57" s="39">
        <f t="shared" si="0"/>
        <v>-19500</v>
      </c>
    </row>
    <row r="58" spans="1:8" ht="12.75">
      <c r="A58" s="44" t="s">
        <v>30</v>
      </c>
      <c r="B58" s="14" t="s">
        <v>4</v>
      </c>
      <c r="C58" s="8" t="s">
        <v>5</v>
      </c>
      <c r="D58" s="8" t="s">
        <v>65</v>
      </c>
      <c r="E58" s="51" t="s">
        <v>63</v>
      </c>
      <c r="F58" s="39">
        <v>20000</v>
      </c>
      <c r="G58" s="39">
        <v>500</v>
      </c>
      <c r="H58" s="39">
        <f t="shared" si="0"/>
        <v>-19500</v>
      </c>
    </row>
    <row r="59" spans="1:8" ht="12.75">
      <c r="A59" s="18" t="s">
        <v>26</v>
      </c>
      <c r="B59" s="16" t="s">
        <v>4</v>
      </c>
      <c r="C59" s="10" t="s">
        <v>7</v>
      </c>
      <c r="D59" s="7"/>
      <c r="E59" s="54"/>
      <c r="F59" s="41">
        <f>F60+F62+F64</f>
        <v>49270.82</v>
      </c>
      <c r="G59" s="41">
        <f>G60+G62+G64</f>
        <v>49270.82</v>
      </c>
      <c r="H59" s="39">
        <f t="shared" si="0"/>
        <v>0</v>
      </c>
    </row>
    <row r="60" spans="1:8" ht="12.75">
      <c r="A60" s="28" t="s">
        <v>107</v>
      </c>
      <c r="B60" s="23" t="s">
        <v>4</v>
      </c>
      <c r="C60" s="24" t="s">
        <v>7</v>
      </c>
      <c r="D60" s="24" t="s">
        <v>108</v>
      </c>
      <c r="E60" s="52"/>
      <c r="F60" s="38">
        <f>F61</f>
        <v>45624.67</v>
      </c>
      <c r="G60" s="38">
        <f>G61</f>
        <v>45624.67</v>
      </c>
      <c r="H60" s="39">
        <f>G60-F60</f>
        <v>0</v>
      </c>
    </row>
    <row r="61" spans="1:8" ht="25.5">
      <c r="A61" s="112" t="s">
        <v>59</v>
      </c>
      <c r="B61" s="14" t="s">
        <v>4</v>
      </c>
      <c r="C61" s="8" t="s">
        <v>7</v>
      </c>
      <c r="D61" s="8" t="s">
        <v>108</v>
      </c>
      <c r="E61" s="51" t="s">
        <v>60</v>
      </c>
      <c r="F61" s="39">
        <v>45624.67</v>
      </c>
      <c r="G61" s="39">
        <v>45624.67</v>
      </c>
      <c r="H61" s="39">
        <f>G61-F61</f>
        <v>0</v>
      </c>
    </row>
    <row r="62" spans="1:8" ht="25.5">
      <c r="A62" s="28" t="s">
        <v>115</v>
      </c>
      <c r="B62" s="23" t="s">
        <v>4</v>
      </c>
      <c r="C62" s="24" t="s">
        <v>7</v>
      </c>
      <c r="D62" s="24" t="s">
        <v>116</v>
      </c>
      <c r="E62" s="52"/>
      <c r="F62" s="38">
        <f>F63</f>
        <v>3646.15</v>
      </c>
      <c r="G62" s="38">
        <f>G63</f>
        <v>3646.15</v>
      </c>
      <c r="H62" s="39">
        <f>G62-F62</f>
        <v>0</v>
      </c>
    </row>
    <row r="63" spans="1:8" ht="25.5">
      <c r="A63" s="112" t="s">
        <v>59</v>
      </c>
      <c r="B63" s="14" t="s">
        <v>4</v>
      </c>
      <c r="C63" s="8" t="s">
        <v>7</v>
      </c>
      <c r="D63" s="8" t="s">
        <v>116</v>
      </c>
      <c r="E63" s="51" t="s">
        <v>60</v>
      </c>
      <c r="F63" s="39">
        <v>3646.15</v>
      </c>
      <c r="G63" s="39">
        <v>3646.15</v>
      </c>
      <c r="H63" s="39">
        <f>G63-F63</f>
        <v>0</v>
      </c>
    </row>
    <row r="64" spans="1:8" ht="12.75">
      <c r="A64" s="126" t="s">
        <v>26</v>
      </c>
      <c r="B64" s="127" t="s">
        <v>4</v>
      </c>
      <c r="C64" s="128" t="s">
        <v>7</v>
      </c>
      <c r="D64" s="11" t="s">
        <v>76</v>
      </c>
      <c r="E64" s="128"/>
      <c r="F64" s="40">
        <f>F65+F67</f>
        <v>0</v>
      </c>
      <c r="G64" s="40">
        <f>G65+G67</f>
        <v>0</v>
      </c>
      <c r="H64" s="39">
        <f t="shared" si="0"/>
        <v>0</v>
      </c>
    </row>
    <row r="65" spans="1:8" ht="12.75">
      <c r="A65" s="129" t="s">
        <v>27</v>
      </c>
      <c r="B65" s="130" t="s">
        <v>4</v>
      </c>
      <c r="C65" s="29" t="s">
        <v>7</v>
      </c>
      <c r="D65" s="24" t="s">
        <v>77</v>
      </c>
      <c r="E65" s="29"/>
      <c r="F65" s="38">
        <f>F66</f>
        <v>0</v>
      </c>
      <c r="G65" s="38">
        <f>G66</f>
        <v>0</v>
      </c>
      <c r="H65" s="39">
        <f t="shared" si="0"/>
        <v>0</v>
      </c>
    </row>
    <row r="66" spans="1:8" ht="25.5">
      <c r="A66" s="112" t="s">
        <v>59</v>
      </c>
      <c r="B66" s="131" t="s">
        <v>4</v>
      </c>
      <c r="C66" s="9" t="s">
        <v>7</v>
      </c>
      <c r="D66" s="8" t="s">
        <v>77</v>
      </c>
      <c r="E66" s="9" t="s">
        <v>60</v>
      </c>
      <c r="F66" s="39"/>
      <c r="G66" s="39"/>
      <c r="H66" s="39">
        <f t="shared" si="0"/>
        <v>0</v>
      </c>
    </row>
    <row r="67" spans="1:8" ht="25.5">
      <c r="A67" s="55" t="s">
        <v>38</v>
      </c>
      <c r="B67" s="130" t="s">
        <v>4</v>
      </c>
      <c r="C67" s="29" t="s">
        <v>7</v>
      </c>
      <c r="D67" s="24" t="s">
        <v>78</v>
      </c>
      <c r="E67" s="29"/>
      <c r="F67" s="38">
        <f>F68</f>
        <v>0</v>
      </c>
      <c r="G67" s="38">
        <f>G68</f>
        <v>0</v>
      </c>
      <c r="H67" s="39">
        <f t="shared" si="0"/>
        <v>0</v>
      </c>
    </row>
    <row r="68" spans="1:8" ht="25.5">
      <c r="A68" s="112" t="s">
        <v>59</v>
      </c>
      <c r="B68" s="131" t="s">
        <v>4</v>
      </c>
      <c r="C68" s="9" t="s">
        <v>7</v>
      </c>
      <c r="D68" s="8" t="s">
        <v>78</v>
      </c>
      <c r="E68" s="9" t="s">
        <v>60</v>
      </c>
      <c r="F68" s="39"/>
      <c r="G68" s="39"/>
      <c r="H68" s="39">
        <f t="shared" si="0"/>
        <v>0</v>
      </c>
    </row>
    <row r="69" spans="1:8" ht="15.75">
      <c r="A69" s="19" t="s">
        <v>33</v>
      </c>
      <c r="B69" s="20" t="s">
        <v>3</v>
      </c>
      <c r="C69" s="21"/>
      <c r="D69" s="21"/>
      <c r="E69" s="53"/>
      <c r="F69" s="42">
        <f>F70</f>
        <v>949786.91</v>
      </c>
      <c r="G69" s="42">
        <f>G70</f>
        <v>940286.91</v>
      </c>
      <c r="H69" s="39">
        <f t="shared" si="0"/>
        <v>-9500</v>
      </c>
    </row>
    <row r="70" spans="1:8" ht="12.75">
      <c r="A70" s="18" t="s">
        <v>14</v>
      </c>
      <c r="B70" s="15" t="s">
        <v>3</v>
      </c>
      <c r="C70" s="7" t="s">
        <v>2</v>
      </c>
      <c r="D70" s="7"/>
      <c r="E70" s="89"/>
      <c r="F70" s="41">
        <f>F71+F74+F76+F78+F80+F82+F84</f>
        <v>949786.91</v>
      </c>
      <c r="G70" s="41">
        <f>G71+G74+G76+G78+G80+G82+G84</f>
        <v>940286.91</v>
      </c>
      <c r="H70" s="39">
        <f t="shared" si="0"/>
        <v>-9500</v>
      </c>
    </row>
    <row r="71" spans="1:8" ht="19.5" customHeight="1">
      <c r="A71" s="132" t="s">
        <v>34</v>
      </c>
      <c r="B71" s="133" t="s">
        <v>3</v>
      </c>
      <c r="C71" s="11" t="s">
        <v>2</v>
      </c>
      <c r="D71" s="11" t="s">
        <v>79</v>
      </c>
      <c r="E71" s="11"/>
      <c r="F71" s="40">
        <f>F72+F73</f>
        <v>638581.91</v>
      </c>
      <c r="G71" s="40">
        <f>G72+G73</f>
        <v>638581.91</v>
      </c>
      <c r="H71" s="39">
        <f t="shared" si="0"/>
        <v>0</v>
      </c>
    </row>
    <row r="72" spans="1:8" ht="30" customHeight="1">
      <c r="A72" s="112" t="s">
        <v>59</v>
      </c>
      <c r="B72" s="134" t="s">
        <v>3</v>
      </c>
      <c r="C72" s="8" t="s">
        <v>2</v>
      </c>
      <c r="D72" s="8" t="s">
        <v>79</v>
      </c>
      <c r="E72" s="8" t="s">
        <v>60</v>
      </c>
      <c r="F72" s="43">
        <v>53581.91</v>
      </c>
      <c r="G72" s="43">
        <v>53581.91</v>
      </c>
      <c r="H72" s="39">
        <f>G72-F72</f>
        <v>0</v>
      </c>
    </row>
    <row r="73" spans="1:8" ht="51">
      <c r="A73" s="112" t="s">
        <v>80</v>
      </c>
      <c r="B73" s="134" t="s">
        <v>3</v>
      </c>
      <c r="C73" s="8" t="s">
        <v>2</v>
      </c>
      <c r="D73" s="8" t="s">
        <v>79</v>
      </c>
      <c r="E73" s="8" t="s">
        <v>81</v>
      </c>
      <c r="F73" s="43">
        <v>585000</v>
      </c>
      <c r="G73" s="43">
        <v>585000</v>
      </c>
      <c r="H73" s="39">
        <f t="shared" si="0"/>
        <v>0</v>
      </c>
    </row>
    <row r="74" spans="1:8" ht="51">
      <c r="A74" s="132" t="s">
        <v>118</v>
      </c>
      <c r="B74" s="133" t="s">
        <v>3</v>
      </c>
      <c r="C74" s="11" t="s">
        <v>2</v>
      </c>
      <c r="D74" s="11" t="s">
        <v>119</v>
      </c>
      <c r="E74" s="11"/>
      <c r="F74" s="40">
        <f>F75</f>
        <v>2000</v>
      </c>
      <c r="G74" s="40">
        <f>G75</f>
        <v>2000</v>
      </c>
      <c r="H74" s="39">
        <f t="shared" si="0"/>
        <v>0</v>
      </c>
    </row>
    <row r="75" spans="1:8" ht="51">
      <c r="A75" s="112" t="s">
        <v>80</v>
      </c>
      <c r="B75" s="134" t="s">
        <v>3</v>
      </c>
      <c r="C75" s="8" t="s">
        <v>2</v>
      </c>
      <c r="D75" s="8" t="s">
        <v>119</v>
      </c>
      <c r="E75" s="8" t="s">
        <v>81</v>
      </c>
      <c r="F75" s="43">
        <v>2000</v>
      </c>
      <c r="G75" s="43">
        <v>2000</v>
      </c>
      <c r="H75" s="39">
        <f t="shared" si="0"/>
        <v>0</v>
      </c>
    </row>
    <row r="76" spans="1:8" ht="25.5">
      <c r="A76" s="132" t="s">
        <v>109</v>
      </c>
      <c r="B76" s="133" t="s">
        <v>3</v>
      </c>
      <c r="C76" s="11" t="s">
        <v>2</v>
      </c>
      <c r="D76" s="11" t="s">
        <v>110</v>
      </c>
      <c r="E76" s="11"/>
      <c r="F76" s="40">
        <f>F77</f>
        <v>149500</v>
      </c>
      <c r="G76" s="40">
        <f>G77</f>
        <v>149500</v>
      </c>
      <c r="H76" s="39">
        <f>G76-F76</f>
        <v>0</v>
      </c>
    </row>
    <row r="77" spans="1:8" ht="25.5">
      <c r="A77" s="112" t="s">
        <v>59</v>
      </c>
      <c r="B77" s="134" t="s">
        <v>3</v>
      </c>
      <c r="C77" s="8" t="s">
        <v>2</v>
      </c>
      <c r="D77" s="8" t="s">
        <v>110</v>
      </c>
      <c r="E77" s="8" t="s">
        <v>60</v>
      </c>
      <c r="F77" s="43">
        <v>149500</v>
      </c>
      <c r="G77" s="43">
        <v>149500</v>
      </c>
      <c r="H77" s="39">
        <f>G77-F77</f>
        <v>0</v>
      </c>
    </row>
    <row r="78" spans="1:8" ht="51">
      <c r="A78" s="77" t="s">
        <v>82</v>
      </c>
      <c r="B78" s="13" t="s">
        <v>3</v>
      </c>
      <c r="C78" s="11" t="s">
        <v>2</v>
      </c>
      <c r="D78" s="11" t="s">
        <v>95</v>
      </c>
      <c r="E78" s="90"/>
      <c r="F78" s="40">
        <f>F79</f>
        <v>10000</v>
      </c>
      <c r="G78" s="40">
        <f>G79</f>
        <v>500</v>
      </c>
      <c r="H78" s="39">
        <f t="shared" si="0"/>
        <v>-9500</v>
      </c>
    </row>
    <row r="79" spans="1:8" ht="12.75">
      <c r="A79" s="44" t="s">
        <v>30</v>
      </c>
      <c r="B79" s="45" t="s">
        <v>3</v>
      </c>
      <c r="C79" s="8" t="s">
        <v>2</v>
      </c>
      <c r="D79" s="8" t="s">
        <v>95</v>
      </c>
      <c r="E79" s="8" t="s">
        <v>63</v>
      </c>
      <c r="F79" s="39">
        <v>10000</v>
      </c>
      <c r="G79" s="39">
        <v>500</v>
      </c>
      <c r="H79" s="39">
        <f t="shared" si="0"/>
        <v>-9500</v>
      </c>
    </row>
    <row r="80" spans="1:8" ht="38.25">
      <c r="A80" s="132" t="s">
        <v>111</v>
      </c>
      <c r="B80" s="133" t="s">
        <v>3</v>
      </c>
      <c r="C80" s="11" t="s">
        <v>2</v>
      </c>
      <c r="D80" s="11" t="s">
        <v>112</v>
      </c>
      <c r="E80" s="11"/>
      <c r="F80" s="40">
        <f>F81</f>
        <v>140600</v>
      </c>
      <c r="G80" s="40">
        <f>G81</f>
        <v>140600</v>
      </c>
      <c r="H80" s="39">
        <f t="shared" si="0"/>
        <v>0</v>
      </c>
    </row>
    <row r="81" spans="1:8" ht="25.5">
      <c r="A81" s="112" t="s">
        <v>59</v>
      </c>
      <c r="B81" s="134" t="s">
        <v>3</v>
      </c>
      <c r="C81" s="8" t="s">
        <v>2</v>
      </c>
      <c r="D81" s="8" t="s">
        <v>112</v>
      </c>
      <c r="E81" s="8" t="s">
        <v>60</v>
      </c>
      <c r="F81" s="43">
        <v>140600</v>
      </c>
      <c r="G81" s="43">
        <v>140600</v>
      </c>
      <c r="H81" s="39">
        <f t="shared" si="0"/>
        <v>0</v>
      </c>
    </row>
    <row r="82" spans="1:8" ht="63.75">
      <c r="A82" s="132" t="s">
        <v>120</v>
      </c>
      <c r="B82" s="133" t="s">
        <v>3</v>
      </c>
      <c r="C82" s="11" t="s">
        <v>2</v>
      </c>
      <c r="D82" s="11" t="s">
        <v>121</v>
      </c>
      <c r="E82" s="11"/>
      <c r="F82" s="40">
        <f>F83</f>
        <v>105</v>
      </c>
      <c r="G82" s="40">
        <f>G83</f>
        <v>105</v>
      </c>
      <c r="H82" s="39">
        <f t="shared" si="0"/>
        <v>0</v>
      </c>
    </row>
    <row r="83" spans="1:8" ht="51">
      <c r="A83" s="112" t="s">
        <v>80</v>
      </c>
      <c r="B83" s="134" t="s">
        <v>3</v>
      </c>
      <c r="C83" s="8" t="s">
        <v>2</v>
      </c>
      <c r="D83" s="8" t="s">
        <v>121</v>
      </c>
      <c r="E83" s="8" t="s">
        <v>81</v>
      </c>
      <c r="F83" s="43">
        <v>105</v>
      </c>
      <c r="G83" s="43">
        <v>105</v>
      </c>
      <c r="H83" s="39">
        <f t="shared" si="0"/>
        <v>0</v>
      </c>
    </row>
    <row r="84" spans="1:8" ht="51">
      <c r="A84" s="132" t="s">
        <v>114</v>
      </c>
      <c r="B84" s="133" t="s">
        <v>3</v>
      </c>
      <c r="C84" s="11" t="s">
        <v>2</v>
      </c>
      <c r="D84" s="11" t="s">
        <v>113</v>
      </c>
      <c r="E84" s="11"/>
      <c r="F84" s="40">
        <f>F85</f>
        <v>9000</v>
      </c>
      <c r="G84" s="40">
        <f>G85</f>
        <v>9000</v>
      </c>
      <c r="H84" s="39">
        <f>G84-F84</f>
        <v>0</v>
      </c>
    </row>
    <row r="85" spans="1:8" ht="25.5">
      <c r="A85" s="112" t="s">
        <v>59</v>
      </c>
      <c r="B85" s="134" t="s">
        <v>3</v>
      </c>
      <c r="C85" s="8" t="s">
        <v>2</v>
      </c>
      <c r="D85" s="8" t="s">
        <v>113</v>
      </c>
      <c r="E85" s="8" t="s">
        <v>60</v>
      </c>
      <c r="F85" s="43">
        <v>9000</v>
      </c>
      <c r="G85" s="43">
        <v>9000</v>
      </c>
      <c r="H85" s="39">
        <f>G85-F85</f>
        <v>0</v>
      </c>
    </row>
    <row r="86" spans="1:8" ht="15.75">
      <c r="A86" s="32" t="s">
        <v>10</v>
      </c>
      <c r="B86" s="46"/>
      <c r="C86" s="46"/>
      <c r="D86" s="47"/>
      <c r="E86" s="60"/>
      <c r="F86" s="42">
        <f>F5+F26+F32+F41+F48+F69</f>
        <v>4707000</v>
      </c>
      <c r="G86" s="42">
        <f>G5+G26+G32+G41+G48+G69</f>
        <v>4761000</v>
      </c>
      <c r="H86" s="39">
        <f t="shared" si="0"/>
        <v>54000</v>
      </c>
    </row>
    <row r="87" ht="12.75">
      <c r="H87" s="78"/>
    </row>
    <row r="88" spans="4:8" ht="12.75">
      <c r="D88" s="150" t="s">
        <v>83</v>
      </c>
      <c r="E88" s="150"/>
      <c r="F88" s="151">
        <f>F22+F28+F53+F60+F74+F76+F80</f>
        <v>1200433</v>
      </c>
      <c r="G88" s="151">
        <f>G22+G28+G53+G60+G74+G76+G80</f>
        <v>1204033</v>
      </c>
      <c r="H88" s="39">
        <f t="shared" si="0"/>
        <v>3600</v>
      </c>
    </row>
    <row r="89" spans="4:8" ht="12.75">
      <c r="D89" s="150" t="s">
        <v>84</v>
      </c>
      <c r="E89" s="150"/>
      <c r="F89" s="151">
        <f>F8+F10+F17+F19+F24+F34+F38+F44+F46+F51+F55+F57+F63+F64+F71+F78+F82+F84</f>
        <v>3256567.0000000005</v>
      </c>
      <c r="G89" s="151">
        <f>G8+G10+G17+G19+G24+G34+G38+G44+G46+G51+G55+G57+G63+G64+G71+G78+G82+G84</f>
        <v>3306967</v>
      </c>
      <c r="H89" s="39">
        <f t="shared" si="0"/>
        <v>50399.999999999534</v>
      </c>
    </row>
    <row r="90" spans="4:8" ht="12.75">
      <c r="D90" s="150" t="s">
        <v>85</v>
      </c>
      <c r="E90" s="150"/>
      <c r="F90" s="151">
        <f>F40</f>
        <v>250000</v>
      </c>
      <c r="G90" s="151">
        <f>G40</f>
        <v>250000</v>
      </c>
      <c r="H90" s="39">
        <f t="shared" si="0"/>
        <v>0</v>
      </c>
    </row>
    <row r="91" spans="4:8" ht="12.75">
      <c r="D91" s="150"/>
      <c r="E91" s="150"/>
      <c r="F91" s="151">
        <f>SUM(F88:F90)</f>
        <v>4707000</v>
      </c>
      <c r="G91" s="151">
        <f>SUM(G88:G90)</f>
        <v>4761000</v>
      </c>
      <c r="H91" s="39">
        <f t="shared" si="0"/>
        <v>54000</v>
      </c>
    </row>
    <row r="96" spans="7:8" ht="12.75">
      <c r="G96" s="78"/>
      <c r="H96" s="78"/>
    </row>
  </sheetData>
  <sheetProtection/>
  <mergeCells count="1">
    <mergeCell ref="A2:F2"/>
  </mergeCells>
  <printOptions/>
  <pageMargins left="0.9448818897637796" right="0" top="0.1968503937007874" bottom="0.2362204724409449" header="0.5118110236220472" footer="0.3937007874015748"/>
  <pageSetup horizontalDpi="600" verticalDpi="600" orientation="portrait" paperSize="9" scale="7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zoomScaleSheetLayoutView="50" zoomScalePageLayoutView="0" workbookViewId="0" topLeftCell="A1">
      <selection activeCell="I20" sqref="I20"/>
    </sheetView>
  </sheetViews>
  <sheetFormatPr defaultColWidth="9.00390625" defaultRowHeight="12.75"/>
  <cols>
    <col min="1" max="1" width="49.75390625" style="0" customWidth="1"/>
    <col min="2" max="3" width="4.75390625" style="0" customWidth="1"/>
    <col min="4" max="4" width="4.25390625" style="0" customWidth="1"/>
    <col min="5" max="5" width="14.75390625" style="0" customWidth="1"/>
    <col min="6" max="6" width="5.125" style="0" customWidth="1"/>
    <col min="7" max="7" width="16.25390625" style="0" customWidth="1"/>
  </cols>
  <sheetData>
    <row r="1" spans="6:8" ht="12.75">
      <c r="F1" s="5" t="s">
        <v>23</v>
      </c>
      <c r="H1" s="3"/>
    </row>
    <row r="2" spans="6:8" ht="12.75">
      <c r="F2" s="4" t="s">
        <v>88</v>
      </c>
      <c r="H2" s="30"/>
    </row>
    <row r="3" spans="6:8" ht="12.75">
      <c r="F3" s="31" t="s">
        <v>87</v>
      </c>
      <c r="H3" s="30"/>
    </row>
    <row r="4" ht="11.25" customHeight="1">
      <c r="G4" s="5"/>
    </row>
    <row r="5" spans="1:7" ht="22.5" customHeight="1">
      <c r="A5" s="157" t="s">
        <v>89</v>
      </c>
      <c r="B5" s="157"/>
      <c r="C5" s="157"/>
      <c r="D5" s="157"/>
      <c r="E5" s="157"/>
      <c r="F5" s="157"/>
      <c r="G5" s="157"/>
    </row>
    <row r="6" spans="1:7" ht="13.5" thickBot="1">
      <c r="A6" s="2"/>
      <c r="B6" s="2"/>
      <c r="C6" s="1"/>
      <c r="D6" s="1"/>
      <c r="E6" s="4"/>
      <c r="F6" s="4"/>
      <c r="G6" s="6" t="s">
        <v>31</v>
      </c>
    </row>
    <row r="7" spans="1:7" ht="86.25" customHeight="1">
      <c r="A7" s="137" t="s">
        <v>0</v>
      </c>
      <c r="B7" s="143" t="s">
        <v>24</v>
      </c>
      <c r="C7" s="146" t="s">
        <v>1</v>
      </c>
      <c r="D7" s="147" t="s">
        <v>6</v>
      </c>
      <c r="E7" s="141" t="s">
        <v>11</v>
      </c>
      <c r="F7" s="148" t="s">
        <v>12</v>
      </c>
      <c r="G7" s="149" t="s">
        <v>13</v>
      </c>
    </row>
    <row r="8" spans="1:7" ht="14.25" customHeight="1" thickBot="1">
      <c r="A8" s="79" t="s">
        <v>22</v>
      </c>
      <c r="B8" s="80" t="s">
        <v>25</v>
      </c>
      <c r="C8" s="61"/>
      <c r="D8" s="61"/>
      <c r="E8" s="81"/>
      <c r="F8" s="62"/>
      <c r="G8" s="82">
        <f>G90</f>
        <v>4761000</v>
      </c>
    </row>
    <row r="9" spans="1:7" ht="15" customHeight="1" thickBot="1">
      <c r="A9" s="68" t="s">
        <v>9</v>
      </c>
      <c r="B9" s="153" t="s">
        <v>25</v>
      </c>
      <c r="C9" s="69" t="s">
        <v>2</v>
      </c>
      <c r="D9" s="70"/>
      <c r="E9" s="70"/>
      <c r="F9" s="71"/>
      <c r="G9" s="72">
        <f>G10+G13+G27</f>
        <v>1459542.6</v>
      </c>
    </row>
    <row r="10" spans="1:7" ht="24" customHeight="1">
      <c r="A10" s="63" t="s">
        <v>17</v>
      </c>
      <c r="B10" s="36" t="s">
        <v>25</v>
      </c>
      <c r="C10" s="64" t="s">
        <v>2</v>
      </c>
      <c r="D10" s="65" t="s">
        <v>5</v>
      </c>
      <c r="E10" s="65"/>
      <c r="F10" s="66"/>
      <c r="G10" s="67">
        <f>G11</f>
        <v>568532.87</v>
      </c>
    </row>
    <row r="11" spans="1:7" ht="15" customHeight="1">
      <c r="A11" s="55" t="s">
        <v>28</v>
      </c>
      <c r="B11" s="56" t="s">
        <v>25</v>
      </c>
      <c r="C11" s="111" t="s">
        <v>2</v>
      </c>
      <c r="D11" s="24" t="s">
        <v>5</v>
      </c>
      <c r="E11" s="24" t="s">
        <v>49</v>
      </c>
      <c r="F11" s="24"/>
      <c r="G11" s="38">
        <f>G12</f>
        <v>568532.87</v>
      </c>
    </row>
    <row r="12" spans="1:7" ht="25.5" customHeight="1">
      <c r="A12" s="112" t="s">
        <v>50</v>
      </c>
      <c r="B12" s="33" t="s">
        <v>25</v>
      </c>
      <c r="C12" s="113" t="s">
        <v>2</v>
      </c>
      <c r="D12" s="8" t="s">
        <v>5</v>
      </c>
      <c r="E12" s="8" t="s">
        <v>49</v>
      </c>
      <c r="F12" s="8" t="s">
        <v>51</v>
      </c>
      <c r="G12" s="39">
        <f>550618.5+17914.37</f>
        <v>568532.87</v>
      </c>
    </row>
    <row r="13" spans="1:7" ht="44.25" customHeight="1">
      <c r="A13" s="17" t="s">
        <v>16</v>
      </c>
      <c r="B13" s="36" t="s">
        <v>25</v>
      </c>
      <c r="C13" s="12" t="s">
        <v>2</v>
      </c>
      <c r="D13" s="7" t="s">
        <v>8</v>
      </c>
      <c r="E13" s="7"/>
      <c r="F13" s="50"/>
      <c r="G13" s="41">
        <f>G14+G21+G23+G25</f>
        <v>877809.7300000001</v>
      </c>
    </row>
    <row r="14" spans="1:7" ht="36.75" customHeight="1">
      <c r="A14" s="93" t="s">
        <v>52</v>
      </c>
      <c r="B14" s="56" t="s">
        <v>25</v>
      </c>
      <c r="C14" s="23" t="s">
        <v>2</v>
      </c>
      <c r="D14" s="24" t="s">
        <v>8</v>
      </c>
      <c r="E14" s="24" t="s">
        <v>53</v>
      </c>
      <c r="F14" s="91"/>
      <c r="G14" s="38">
        <f>SUM(G15:G20)</f>
        <v>864309.7300000001</v>
      </c>
    </row>
    <row r="15" spans="1:7" ht="12.75" customHeight="1">
      <c r="A15" s="112" t="s">
        <v>50</v>
      </c>
      <c r="B15" s="33" t="s">
        <v>25</v>
      </c>
      <c r="C15" s="113" t="s">
        <v>2</v>
      </c>
      <c r="D15" s="8" t="s">
        <v>8</v>
      </c>
      <c r="E15" s="8" t="s">
        <v>53</v>
      </c>
      <c r="F15" s="8" t="s">
        <v>51</v>
      </c>
      <c r="G15" s="39">
        <f>478903.99+13224.82</f>
        <v>492128.81</v>
      </c>
    </row>
    <row r="16" spans="1:7" ht="29.25" customHeight="1">
      <c r="A16" s="112" t="s">
        <v>54</v>
      </c>
      <c r="B16" s="33" t="s">
        <v>25</v>
      </c>
      <c r="C16" s="113" t="s">
        <v>2</v>
      </c>
      <c r="D16" s="8" t="s">
        <v>8</v>
      </c>
      <c r="E16" s="8" t="s">
        <v>53</v>
      </c>
      <c r="F16" s="114" t="s">
        <v>55</v>
      </c>
      <c r="G16" s="39">
        <v>14593.4</v>
      </c>
    </row>
    <row r="17" spans="1:7" ht="28.5" customHeight="1">
      <c r="A17" s="112" t="s">
        <v>56</v>
      </c>
      <c r="B17" s="33" t="s">
        <v>25</v>
      </c>
      <c r="C17" s="25" t="s">
        <v>57</v>
      </c>
      <c r="D17" s="51" t="s">
        <v>8</v>
      </c>
      <c r="E17" s="8" t="s">
        <v>53</v>
      </c>
      <c r="F17" s="114" t="s">
        <v>58</v>
      </c>
      <c r="G17" s="39">
        <v>14860.14</v>
      </c>
    </row>
    <row r="18" spans="1:7" ht="27.75" customHeight="1">
      <c r="A18" s="112" t="s">
        <v>59</v>
      </c>
      <c r="B18" s="33" t="s">
        <v>25</v>
      </c>
      <c r="C18" s="25" t="s">
        <v>2</v>
      </c>
      <c r="D18" s="51" t="s">
        <v>8</v>
      </c>
      <c r="E18" s="8" t="s">
        <v>53</v>
      </c>
      <c r="F18" s="114" t="s">
        <v>60</v>
      </c>
      <c r="G18" s="39">
        <v>319286.34</v>
      </c>
    </row>
    <row r="19" spans="1:7" ht="12.75" customHeight="1">
      <c r="A19" s="112" t="s">
        <v>61</v>
      </c>
      <c r="B19" s="33" t="s">
        <v>25</v>
      </c>
      <c r="C19" s="25" t="s">
        <v>2</v>
      </c>
      <c r="D19" s="51" t="s">
        <v>8</v>
      </c>
      <c r="E19" s="8" t="s">
        <v>53</v>
      </c>
      <c r="F19" s="114" t="s">
        <v>62</v>
      </c>
      <c r="G19" s="39"/>
    </row>
    <row r="20" spans="1:7" ht="24.75" customHeight="1">
      <c r="A20" s="112" t="s">
        <v>103</v>
      </c>
      <c r="B20" s="33" t="s">
        <v>25</v>
      </c>
      <c r="C20" s="25" t="s">
        <v>2</v>
      </c>
      <c r="D20" s="51" t="s">
        <v>8</v>
      </c>
      <c r="E20" s="8" t="s">
        <v>53</v>
      </c>
      <c r="F20" s="114" t="s">
        <v>104</v>
      </c>
      <c r="G20" s="39">
        <v>23441.04</v>
      </c>
    </row>
    <row r="21" spans="1:7" ht="216.75" customHeight="1">
      <c r="A21" s="26" t="s">
        <v>102</v>
      </c>
      <c r="B21" s="56" t="s">
        <v>25</v>
      </c>
      <c r="C21" s="27" t="s">
        <v>2</v>
      </c>
      <c r="D21" s="24" t="s">
        <v>8</v>
      </c>
      <c r="E21" s="135" t="s">
        <v>91</v>
      </c>
      <c r="F21" s="91"/>
      <c r="G21" s="38">
        <f>G22</f>
        <v>11000</v>
      </c>
    </row>
    <row r="22" spans="1:9" ht="23.25" customHeight="1">
      <c r="A22" s="44" t="s">
        <v>30</v>
      </c>
      <c r="B22" s="33" t="s">
        <v>25</v>
      </c>
      <c r="C22" s="14" t="s">
        <v>2</v>
      </c>
      <c r="D22" s="8" t="s">
        <v>8</v>
      </c>
      <c r="E22" s="8" t="s">
        <v>91</v>
      </c>
      <c r="F22" s="8" t="s">
        <v>63</v>
      </c>
      <c r="G22" s="39">
        <v>11000</v>
      </c>
      <c r="I22" s="57"/>
    </row>
    <row r="23" spans="1:7" ht="30" customHeight="1">
      <c r="A23" s="28" t="s">
        <v>32</v>
      </c>
      <c r="B23" s="56" t="s">
        <v>25</v>
      </c>
      <c r="C23" s="23" t="s">
        <v>2</v>
      </c>
      <c r="D23" s="24" t="s">
        <v>8</v>
      </c>
      <c r="E23" s="24" t="s">
        <v>92</v>
      </c>
      <c r="F23" s="24"/>
      <c r="G23" s="38">
        <f>G24</f>
        <v>500</v>
      </c>
    </row>
    <row r="24" spans="1:7" ht="12.75">
      <c r="A24" s="44" t="s">
        <v>30</v>
      </c>
      <c r="B24" s="33" t="s">
        <v>25</v>
      </c>
      <c r="C24" s="14" t="s">
        <v>2</v>
      </c>
      <c r="D24" s="8" t="s">
        <v>8</v>
      </c>
      <c r="E24" s="8" t="s">
        <v>92</v>
      </c>
      <c r="F24" s="8" t="s">
        <v>63</v>
      </c>
      <c r="G24" s="39">
        <v>500</v>
      </c>
    </row>
    <row r="25" spans="1:7" ht="51">
      <c r="A25" s="73" t="s">
        <v>40</v>
      </c>
      <c r="B25" s="56" t="s">
        <v>25</v>
      </c>
      <c r="C25" s="74" t="s">
        <v>2</v>
      </c>
      <c r="D25" s="75" t="s">
        <v>8</v>
      </c>
      <c r="E25" s="75" t="s">
        <v>66</v>
      </c>
      <c r="F25" s="75"/>
      <c r="G25" s="76">
        <f>G26</f>
        <v>2000</v>
      </c>
    </row>
    <row r="26" spans="1:7" ht="25.5">
      <c r="A26" s="112" t="s">
        <v>59</v>
      </c>
      <c r="B26" s="33" t="s">
        <v>25</v>
      </c>
      <c r="C26" s="25" t="s">
        <v>2</v>
      </c>
      <c r="D26" s="8" t="s">
        <v>8</v>
      </c>
      <c r="E26" s="8" t="s">
        <v>66</v>
      </c>
      <c r="F26" s="51" t="s">
        <v>60</v>
      </c>
      <c r="G26" s="39">
        <v>2000</v>
      </c>
    </row>
    <row r="27" spans="1:7" ht="12.75">
      <c r="A27" s="48" t="s">
        <v>35</v>
      </c>
      <c r="B27" s="36" t="s">
        <v>25</v>
      </c>
      <c r="C27" s="49" t="s">
        <v>2</v>
      </c>
      <c r="D27" s="7" t="s">
        <v>36</v>
      </c>
      <c r="E27" s="7"/>
      <c r="F27" s="50"/>
      <c r="G27" s="41">
        <f>G29</f>
        <v>13200</v>
      </c>
    </row>
    <row r="28" spans="1:7" ht="25.5">
      <c r="A28" s="136" t="s">
        <v>93</v>
      </c>
      <c r="B28" s="56" t="s">
        <v>25</v>
      </c>
      <c r="C28" s="27" t="s">
        <v>2</v>
      </c>
      <c r="D28" s="24" t="s">
        <v>36</v>
      </c>
      <c r="E28" s="135" t="s">
        <v>94</v>
      </c>
      <c r="F28" s="52"/>
      <c r="G28" s="38">
        <f>G29</f>
        <v>13200</v>
      </c>
    </row>
    <row r="29" spans="1:7" ht="25.5">
      <c r="A29" s="112" t="s">
        <v>59</v>
      </c>
      <c r="B29" s="33" t="s">
        <v>25</v>
      </c>
      <c r="C29" s="25" t="s">
        <v>2</v>
      </c>
      <c r="D29" s="8" t="s">
        <v>36</v>
      </c>
      <c r="E29" s="8" t="s">
        <v>94</v>
      </c>
      <c r="F29" s="51" t="s">
        <v>60</v>
      </c>
      <c r="G29" s="39">
        <v>13200</v>
      </c>
    </row>
    <row r="30" spans="1:7" ht="20.25" customHeight="1">
      <c r="A30" s="19" t="s">
        <v>18</v>
      </c>
      <c r="B30" s="153" t="s">
        <v>25</v>
      </c>
      <c r="C30" s="20" t="s">
        <v>5</v>
      </c>
      <c r="D30" s="58"/>
      <c r="E30" s="58"/>
      <c r="F30" s="59"/>
      <c r="G30" s="42">
        <f>G31</f>
        <v>76600</v>
      </c>
    </row>
    <row r="31" spans="1:7" ht="12.75">
      <c r="A31" s="17" t="s">
        <v>19</v>
      </c>
      <c r="B31" s="36" t="s">
        <v>25</v>
      </c>
      <c r="C31" s="12" t="s">
        <v>5</v>
      </c>
      <c r="D31" s="7" t="s">
        <v>7</v>
      </c>
      <c r="E31" s="7"/>
      <c r="F31" s="50"/>
      <c r="G31" s="41">
        <f>G32</f>
        <v>76600</v>
      </c>
    </row>
    <row r="32" spans="1:7" ht="25.5" customHeight="1">
      <c r="A32" s="105" t="s">
        <v>20</v>
      </c>
      <c r="B32" s="56" t="s">
        <v>25</v>
      </c>
      <c r="C32" s="111" t="s">
        <v>5</v>
      </c>
      <c r="D32" s="24" t="s">
        <v>7</v>
      </c>
      <c r="E32" s="24" t="s">
        <v>67</v>
      </c>
      <c r="F32" s="24"/>
      <c r="G32" s="38">
        <f>G33+G35+G34</f>
        <v>76600</v>
      </c>
    </row>
    <row r="33" spans="1:9" ht="24.75" customHeight="1">
      <c r="A33" s="112" t="s">
        <v>50</v>
      </c>
      <c r="B33" s="33" t="s">
        <v>25</v>
      </c>
      <c r="C33" s="113" t="s">
        <v>5</v>
      </c>
      <c r="D33" s="8" t="s">
        <v>7</v>
      </c>
      <c r="E33" s="8" t="s">
        <v>67</v>
      </c>
      <c r="F33" s="8" t="s">
        <v>51</v>
      </c>
      <c r="G33" s="39">
        <v>71280</v>
      </c>
      <c r="I33" s="57"/>
    </row>
    <row r="34" spans="1:9" ht="30" customHeight="1">
      <c r="A34" s="112" t="s">
        <v>54</v>
      </c>
      <c r="B34" s="33" t="s">
        <v>25</v>
      </c>
      <c r="C34" s="113" t="s">
        <v>5</v>
      </c>
      <c r="D34" s="8" t="s">
        <v>7</v>
      </c>
      <c r="E34" s="8" t="s">
        <v>67</v>
      </c>
      <c r="F34" s="8" t="s">
        <v>55</v>
      </c>
      <c r="G34" s="39">
        <v>220</v>
      </c>
      <c r="I34" s="57"/>
    </row>
    <row r="35" spans="1:7" ht="22.5" customHeight="1">
      <c r="A35" s="112" t="s">
        <v>59</v>
      </c>
      <c r="B35" s="33" t="s">
        <v>25</v>
      </c>
      <c r="C35" s="113" t="s">
        <v>5</v>
      </c>
      <c r="D35" s="8" t="s">
        <v>7</v>
      </c>
      <c r="E35" s="8" t="s">
        <v>67</v>
      </c>
      <c r="F35" s="8" t="s">
        <v>60</v>
      </c>
      <c r="G35" s="39">
        <v>5100</v>
      </c>
    </row>
    <row r="36" spans="1:7" ht="16.5" customHeight="1">
      <c r="A36" s="83" t="s">
        <v>41</v>
      </c>
      <c r="B36" s="153" t="s">
        <v>25</v>
      </c>
      <c r="C36" s="84" t="s">
        <v>7</v>
      </c>
      <c r="D36" s="85"/>
      <c r="E36" s="85"/>
      <c r="F36" s="86"/>
      <c r="G36" s="87">
        <f>G37+G40</f>
        <v>310000</v>
      </c>
    </row>
    <row r="37" spans="1:7" ht="14.25" customHeight="1">
      <c r="A37" s="88" t="s">
        <v>42</v>
      </c>
      <c r="B37" s="36" t="s">
        <v>25</v>
      </c>
      <c r="C37" s="49" t="s">
        <v>7</v>
      </c>
      <c r="D37" s="7" t="s">
        <v>37</v>
      </c>
      <c r="E37" s="7"/>
      <c r="F37" s="89"/>
      <c r="G37" s="41">
        <f>G38</f>
        <v>10000</v>
      </c>
    </row>
    <row r="38" spans="1:7" ht="12.75">
      <c r="A38" s="26" t="s">
        <v>43</v>
      </c>
      <c r="B38" s="56" t="s">
        <v>25</v>
      </c>
      <c r="C38" s="27" t="s">
        <v>7</v>
      </c>
      <c r="D38" s="24" t="s">
        <v>37</v>
      </c>
      <c r="E38" s="24" t="s">
        <v>68</v>
      </c>
      <c r="F38" s="91"/>
      <c r="G38" s="38">
        <f>G39</f>
        <v>10000</v>
      </c>
    </row>
    <row r="39" spans="1:7" ht="34.5" customHeight="1">
      <c r="A39" s="112" t="s">
        <v>59</v>
      </c>
      <c r="B39" s="33" t="s">
        <v>25</v>
      </c>
      <c r="C39" s="25" t="s">
        <v>7</v>
      </c>
      <c r="D39" s="8" t="s">
        <v>37</v>
      </c>
      <c r="E39" s="8" t="s">
        <v>68</v>
      </c>
      <c r="F39" s="92" t="s">
        <v>60</v>
      </c>
      <c r="G39" s="39">
        <v>10000</v>
      </c>
    </row>
    <row r="40" spans="1:7" ht="24.75" customHeight="1">
      <c r="A40" s="152" t="s">
        <v>105</v>
      </c>
      <c r="B40" s="36" t="s">
        <v>25</v>
      </c>
      <c r="C40" s="49" t="s">
        <v>7</v>
      </c>
      <c r="D40" s="7" t="s">
        <v>106</v>
      </c>
      <c r="E40" s="7"/>
      <c r="F40" s="89"/>
      <c r="G40" s="41">
        <f>G41+G43</f>
        <v>300000</v>
      </c>
    </row>
    <row r="41" spans="1:7" ht="29.25" customHeight="1">
      <c r="A41" s="26" t="s">
        <v>44</v>
      </c>
      <c r="B41" s="56" t="s">
        <v>25</v>
      </c>
      <c r="C41" s="27" t="s">
        <v>7</v>
      </c>
      <c r="D41" s="24" t="s">
        <v>106</v>
      </c>
      <c r="E41" s="24" t="s">
        <v>69</v>
      </c>
      <c r="F41" s="91"/>
      <c r="G41" s="38">
        <f>G42</f>
        <v>50000</v>
      </c>
    </row>
    <row r="42" spans="1:7" ht="24" customHeight="1">
      <c r="A42" s="112" t="s">
        <v>59</v>
      </c>
      <c r="B42" s="33" t="s">
        <v>25</v>
      </c>
      <c r="C42" s="25" t="s">
        <v>7</v>
      </c>
      <c r="D42" s="8" t="s">
        <v>106</v>
      </c>
      <c r="E42" s="8" t="s">
        <v>69</v>
      </c>
      <c r="F42" s="92" t="s">
        <v>60</v>
      </c>
      <c r="G42" s="39">
        <v>50000</v>
      </c>
    </row>
    <row r="43" spans="1:7" ht="39" customHeight="1">
      <c r="A43" s="93" t="s">
        <v>45</v>
      </c>
      <c r="B43" s="56" t="s">
        <v>25</v>
      </c>
      <c r="C43" s="27" t="s">
        <v>7</v>
      </c>
      <c r="D43" s="24" t="s">
        <v>106</v>
      </c>
      <c r="E43" s="24" t="s">
        <v>90</v>
      </c>
      <c r="F43" s="91"/>
      <c r="G43" s="38">
        <f>G44</f>
        <v>250000</v>
      </c>
    </row>
    <row r="44" spans="1:7" ht="21" customHeight="1">
      <c r="A44" s="112" t="s">
        <v>59</v>
      </c>
      <c r="B44" s="33" t="s">
        <v>25</v>
      </c>
      <c r="C44" s="94" t="s">
        <v>7</v>
      </c>
      <c r="D44" s="95" t="s">
        <v>106</v>
      </c>
      <c r="E44" s="95" t="s">
        <v>90</v>
      </c>
      <c r="F44" s="96" t="s">
        <v>60</v>
      </c>
      <c r="G44" s="97">
        <v>250000</v>
      </c>
    </row>
    <row r="45" spans="1:7" ht="15.75">
      <c r="A45" s="19" t="s">
        <v>46</v>
      </c>
      <c r="B45" s="153" t="s">
        <v>25</v>
      </c>
      <c r="C45" s="22" t="s">
        <v>8</v>
      </c>
      <c r="D45" s="98"/>
      <c r="E45" s="98"/>
      <c r="F45" s="99"/>
      <c r="G45" s="100">
        <f>G46</f>
        <v>1086300</v>
      </c>
    </row>
    <row r="46" spans="1:7" ht="18" customHeight="1">
      <c r="A46" s="101" t="s">
        <v>47</v>
      </c>
      <c r="B46" s="36" t="s">
        <v>25</v>
      </c>
      <c r="C46" s="102" t="s">
        <v>8</v>
      </c>
      <c r="D46" s="103" t="s">
        <v>48</v>
      </c>
      <c r="E46" s="103"/>
      <c r="F46" s="103"/>
      <c r="G46" s="104">
        <f>G47</f>
        <v>1086300</v>
      </c>
    </row>
    <row r="47" spans="1:7" ht="12.75">
      <c r="A47" s="119" t="s">
        <v>70</v>
      </c>
      <c r="B47" s="34" t="s">
        <v>25</v>
      </c>
      <c r="C47" s="120" t="s">
        <v>8</v>
      </c>
      <c r="D47" s="121" t="s">
        <v>48</v>
      </c>
      <c r="E47" s="121" t="s">
        <v>71</v>
      </c>
      <c r="F47" s="121"/>
      <c r="G47" s="125">
        <f>G48+G50</f>
        <v>1086300</v>
      </c>
    </row>
    <row r="48" spans="1:7" ht="38.25">
      <c r="A48" s="122" t="s">
        <v>72</v>
      </c>
      <c r="B48" s="35" t="s">
        <v>25</v>
      </c>
      <c r="C48" s="123" t="s">
        <v>8</v>
      </c>
      <c r="D48" s="124" t="s">
        <v>48</v>
      </c>
      <c r="E48" s="124" t="s">
        <v>73</v>
      </c>
      <c r="F48" s="124"/>
      <c r="G48" s="106">
        <f>G49</f>
        <v>286300</v>
      </c>
    </row>
    <row r="49" spans="1:7" ht="25.5">
      <c r="A49" s="112" t="s">
        <v>59</v>
      </c>
      <c r="B49" s="33" t="s">
        <v>25</v>
      </c>
      <c r="C49" s="107" t="s">
        <v>8</v>
      </c>
      <c r="D49" s="108" t="s">
        <v>48</v>
      </c>
      <c r="E49" s="108" t="s">
        <v>73</v>
      </c>
      <c r="F49" s="108" t="s">
        <v>60</v>
      </c>
      <c r="G49" s="109">
        <v>286300</v>
      </c>
    </row>
    <row r="50" spans="1:7" ht="15.75" customHeight="1">
      <c r="A50" s="122" t="s">
        <v>74</v>
      </c>
      <c r="B50" s="35" t="s">
        <v>25</v>
      </c>
      <c r="C50" s="123" t="s">
        <v>8</v>
      </c>
      <c r="D50" s="124" t="s">
        <v>48</v>
      </c>
      <c r="E50" s="124" t="s">
        <v>75</v>
      </c>
      <c r="F50" s="124"/>
      <c r="G50" s="106">
        <f>G51</f>
        <v>800000</v>
      </c>
    </row>
    <row r="51" spans="1:7" ht="21.75" customHeight="1">
      <c r="A51" s="112" t="s">
        <v>59</v>
      </c>
      <c r="B51" s="33" t="s">
        <v>25</v>
      </c>
      <c r="C51" s="107" t="s">
        <v>8</v>
      </c>
      <c r="D51" s="108" t="s">
        <v>48</v>
      </c>
      <c r="E51" s="108" t="s">
        <v>75</v>
      </c>
      <c r="F51" s="108" t="s">
        <v>60</v>
      </c>
      <c r="G51" s="109">
        <f>750111.47+49888.53</f>
        <v>800000</v>
      </c>
    </row>
    <row r="52" spans="1:7" ht="15.75" customHeight="1">
      <c r="A52" s="19" t="s">
        <v>15</v>
      </c>
      <c r="B52" s="153" t="s">
        <v>25</v>
      </c>
      <c r="C52" s="22" t="s">
        <v>4</v>
      </c>
      <c r="D52" s="21"/>
      <c r="E52" s="21"/>
      <c r="F52" s="53"/>
      <c r="G52" s="42">
        <f>G53+G56+G63</f>
        <v>888937.1499999999</v>
      </c>
    </row>
    <row r="53" spans="1:7" ht="12.75">
      <c r="A53" s="115" t="s">
        <v>96</v>
      </c>
      <c r="B53" s="36" t="s">
        <v>25</v>
      </c>
      <c r="C53" s="116" t="s">
        <v>4</v>
      </c>
      <c r="D53" s="103" t="s">
        <v>2</v>
      </c>
      <c r="E53" s="103"/>
      <c r="F53" s="117"/>
      <c r="G53" s="118">
        <f>G54</f>
        <v>10000</v>
      </c>
    </row>
    <row r="54" spans="1:7" ht="37.5" customHeight="1">
      <c r="A54" s="155" t="s">
        <v>97</v>
      </c>
      <c r="B54" s="35" t="s">
        <v>25</v>
      </c>
      <c r="C54" s="23" t="s">
        <v>4</v>
      </c>
      <c r="D54" s="24" t="s">
        <v>2</v>
      </c>
      <c r="E54" s="24" t="s">
        <v>98</v>
      </c>
      <c r="F54" s="52"/>
      <c r="G54" s="38">
        <f>G55</f>
        <v>10000</v>
      </c>
    </row>
    <row r="55" spans="1:7" ht="25.5">
      <c r="A55" s="112" t="s">
        <v>59</v>
      </c>
      <c r="B55" s="33" t="s">
        <v>25</v>
      </c>
      <c r="C55" s="14" t="s">
        <v>4</v>
      </c>
      <c r="D55" s="8" t="s">
        <v>2</v>
      </c>
      <c r="E55" s="8" t="s">
        <v>98</v>
      </c>
      <c r="F55" s="51" t="s">
        <v>60</v>
      </c>
      <c r="G55" s="39">
        <v>10000</v>
      </c>
    </row>
    <row r="56" spans="1:7" ht="17.25" customHeight="1">
      <c r="A56" s="115" t="s">
        <v>64</v>
      </c>
      <c r="B56" s="36" t="s">
        <v>25</v>
      </c>
      <c r="C56" s="116" t="s">
        <v>4</v>
      </c>
      <c r="D56" s="103" t="s">
        <v>5</v>
      </c>
      <c r="E56" s="103"/>
      <c r="F56" s="117"/>
      <c r="G56" s="118">
        <f>G57+G59+G61</f>
        <v>829666.33</v>
      </c>
    </row>
    <row r="57" spans="1:7" ht="12.75">
      <c r="A57" s="28" t="s">
        <v>107</v>
      </c>
      <c r="B57" s="35" t="s">
        <v>25</v>
      </c>
      <c r="C57" s="23" t="s">
        <v>4</v>
      </c>
      <c r="D57" s="24" t="s">
        <v>5</v>
      </c>
      <c r="E57" s="24" t="s">
        <v>108</v>
      </c>
      <c r="F57" s="52"/>
      <c r="G57" s="38">
        <f>G58</f>
        <v>787708.33</v>
      </c>
    </row>
    <row r="58" spans="1:7" ht="25.5">
      <c r="A58" s="112" t="s">
        <v>59</v>
      </c>
      <c r="B58" s="33" t="s">
        <v>25</v>
      </c>
      <c r="C58" s="14" t="s">
        <v>4</v>
      </c>
      <c r="D58" s="8" t="s">
        <v>5</v>
      </c>
      <c r="E58" s="8" t="s">
        <v>108</v>
      </c>
      <c r="F58" s="51" t="s">
        <v>60</v>
      </c>
      <c r="G58" s="39">
        <v>787708.33</v>
      </c>
    </row>
    <row r="59" spans="1:7" ht="25.5">
      <c r="A59" s="28" t="s">
        <v>115</v>
      </c>
      <c r="B59" s="35" t="s">
        <v>25</v>
      </c>
      <c r="C59" s="23" t="s">
        <v>4</v>
      </c>
      <c r="D59" s="24" t="s">
        <v>5</v>
      </c>
      <c r="E59" s="24" t="s">
        <v>116</v>
      </c>
      <c r="F59" s="52"/>
      <c r="G59" s="38">
        <f>G60</f>
        <v>41458</v>
      </c>
    </row>
    <row r="60" spans="1:7" ht="25.5">
      <c r="A60" s="112" t="s">
        <v>59</v>
      </c>
      <c r="B60" s="33" t="s">
        <v>25</v>
      </c>
      <c r="C60" s="14" t="s">
        <v>4</v>
      </c>
      <c r="D60" s="8" t="s">
        <v>5</v>
      </c>
      <c r="E60" s="8" t="s">
        <v>116</v>
      </c>
      <c r="F60" s="51" t="s">
        <v>60</v>
      </c>
      <c r="G60" s="39">
        <v>41458</v>
      </c>
    </row>
    <row r="61" spans="1:7" ht="63.75">
      <c r="A61" s="28" t="s">
        <v>39</v>
      </c>
      <c r="B61" s="35" t="s">
        <v>25</v>
      </c>
      <c r="C61" s="23" t="s">
        <v>4</v>
      </c>
      <c r="D61" s="24" t="s">
        <v>5</v>
      </c>
      <c r="E61" s="24" t="s">
        <v>65</v>
      </c>
      <c r="F61" s="52"/>
      <c r="G61" s="38">
        <f>G62</f>
        <v>500</v>
      </c>
    </row>
    <row r="62" spans="1:7" ht="12.75">
      <c r="A62" s="44" t="s">
        <v>30</v>
      </c>
      <c r="B62" s="33" t="s">
        <v>25</v>
      </c>
      <c r="C62" s="14" t="s">
        <v>4</v>
      </c>
      <c r="D62" s="8" t="s">
        <v>5</v>
      </c>
      <c r="E62" s="8" t="s">
        <v>65</v>
      </c>
      <c r="F62" s="51" t="s">
        <v>63</v>
      </c>
      <c r="G62" s="39">
        <v>500</v>
      </c>
    </row>
    <row r="63" spans="1:7" ht="12.75">
      <c r="A63" s="18" t="s">
        <v>26</v>
      </c>
      <c r="B63" s="36" t="s">
        <v>25</v>
      </c>
      <c r="C63" s="16" t="s">
        <v>4</v>
      </c>
      <c r="D63" s="10" t="s">
        <v>7</v>
      </c>
      <c r="E63" s="7"/>
      <c r="F63" s="54"/>
      <c r="G63" s="41">
        <f>G64+G66+G68</f>
        <v>49270.82</v>
      </c>
    </row>
    <row r="64" spans="1:7" ht="12.75">
      <c r="A64" s="28" t="s">
        <v>107</v>
      </c>
      <c r="B64" s="34" t="s">
        <v>25</v>
      </c>
      <c r="C64" s="23" t="s">
        <v>4</v>
      </c>
      <c r="D64" s="24" t="s">
        <v>7</v>
      </c>
      <c r="E64" s="24" t="s">
        <v>108</v>
      </c>
      <c r="F64" s="52"/>
      <c r="G64" s="38">
        <f>G65</f>
        <v>45624.67</v>
      </c>
    </row>
    <row r="65" spans="1:7" ht="25.5">
      <c r="A65" s="112" t="s">
        <v>59</v>
      </c>
      <c r="B65" s="35" t="s">
        <v>25</v>
      </c>
      <c r="C65" s="14" t="s">
        <v>4</v>
      </c>
      <c r="D65" s="8" t="s">
        <v>7</v>
      </c>
      <c r="E65" s="8" t="s">
        <v>108</v>
      </c>
      <c r="F65" s="51" t="s">
        <v>60</v>
      </c>
      <c r="G65" s="39">
        <v>45624.67</v>
      </c>
    </row>
    <row r="66" spans="1:7" ht="25.5">
      <c r="A66" s="28" t="s">
        <v>115</v>
      </c>
      <c r="B66" s="33" t="s">
        <v>25</v>
      </c>
      <c r="C66" s="23" t="s">
        <v>4</v>
      </c>
      <c r="D66" s="24" t="s">
        <v>7</v>
      </c>
      <c r="E66" s="24" t="s">
        <v>116</v>
      </c>
      <c r="F66" s="52"/>
      <c r="G66" s="38">
        <f>G67</f>
        <v>3646.15</v>
      </c>
    </row>
    <row r="67" spans="1:7" ht="25.5">
      <c r="A67" s="112" t="s">
        <v>59</v>
      </c>
      <c r="B67" s="35" t="s">
        <v>25</v>
      </c>
      <c r="C67" s="14" t="s">
        <v>4</v>
      </c>
      <c r="D67" s="8" t="s">
        <v>7</v>
      </c>
      <c r="E67" s="8" t="s">
        <v>116</v>
      </c>
      <c r="F67" s="51" t="s">
        <v>60</v>
      </c>
      <c r="G67" s="39">
        <v>3646.15</v>
      </c>
    </row>
    <row r="68" spans="1:7" ht="12.75">
      <c r="A68" s="126" t="s">
        <v>26</v>
      </c>
      <c r="B68" s="33" t="s">
        <v>25</v>
      </c>
      <c r="C68" s="127" t="s">
        <v>4</v>
      </c>
      <c r="D68" s="128" t="s">
        <v>7</v>
      </c>
      <c r="E68" s="11" t="s">
        <v>76</v>
      </c>
      <c r="F68" s="128"/>
      <c r="G68" s="40">
        <f>G69+G71</f>
        <v>0</v>
      </c>
    </row>
    <row r="69" spans="1:7" ht="12.75">
      <c r="A69" s="129" t="s">
        <v>27</v>
      </c>
      <c r="B69" s="35" t="s">
        <v>25</v>
      </c>
      <c r="C69" s="130" t="s">
        <v>4</v>
      </c>
      <c r="D69" s="29" t="s">
        <v>7</v>
      </c>
      <c r="E69" s="24" t="s">
        <v>77</v>
      </c>
      <c r="F69" s="29"/>
      <c r="G69" s="38">
        <f>G70</f>
        <v>0</v>
      </c>
    </row>
    <row r="70" spans="1:7" ht="25.5">
      <c r="A70" s="112" t="s">
        <v>59</v>
      </c>
      <c r="B70" s="33" t="s">
        <v>25</v>
      </c>
      <c r="C70" s="131" t="s">
        <v>4</v>
      </c>
      <c r="D70" s="9" t="s">
        <v>7</v>
      </c>
      <c r="E70" s="8" t="s">
        <v>77</v>
      </c>
      <c r="F70" s="9" t="s">
        <v>60</v>
      </c>
      <c r="G70" s="39"/>
    </row>
    <row r="71" spans="1:7" ht="25.5">
      <c r="A71" s="55" t="s">
        <v>38</v>
      </c>
      <c r="B71" s="35" t="s">
        <v>25</v>
      </c>
      <c r="C71" s="130" t="s">
        <v>4</v>
      </c>
      <c r="D71" s="29" t="s">
        <v>7</v>
      </c>
      <c r="E71" s="24" t="s">
        <v>78</v>
      </c>
      <c r="F71" s="29"/>
      <c r="G71" s="38">
        <f>G72</f>
        <v>0</v>
      </c>
    </row>
    <row r="72" spans="1:7" ht="25.5">
      <c r="A72" s="112" t="s">
        <v>59</v>
      </c>
      <c r="B72" s="33" t="s">
        <v>25</v>
      </c>
      <c r="C72" s="131" t="s">
        <v>4</v>
      </c>
      <c r="D72" s="9" t="s">
        <v>7</v>
      </c>
      <c r="E72" s="8" t="s">
        <v>78</v>
      </c>
      <c r="F72" s="9" t="s">
        <v>60</v>
      </c>
      <c r="G72" s="39"/>
    </row>
    <row r="73" spans="1:7" ht="15.75">
      <c r="A73" s="19" t="s">
        <v>33</v>
      </c>
      <c r="B73" s="153" t="s">
        <v>25</v>
      </c>
      <c r="C73" s="20" t="s">
        <v>3</v>
      </c>
      <c r="D73" s="21"/>
      <c r="E73" s="21"/>
      <c r="F73" s="53"/>
      <c r="G73" s="42">
        <f>G74</f>
        <v>939620.25</v>
      </c>
    </row>
    <row r="74" spans="1:7" ht="12.75">
      <c r="A74" s="18" t="s">
        <v>14</v>
      </c>
      <c r="B74" s="36" t="s">
        <v>25</v>
      </c>
      <c r="C74" s="15" t="s">
        <v>3</v>
      </c>
      <c r="D74" s="7" t="s">
        <v>2</v>
      </c>
      <c r="E74" s="7"/>
      <c r="F74" s="89"/>
      <c r="G74" s="41">
        <f>G75+G78+G80+G82+G84+G86+G88</f>
        <v>939620.25</v>
      </c>
    </row>
    <row r="75" spans="1:7" ht="12.75">
      <c r="A75" s="132" t="s">
        <v>34</v>
      </c>
      <c r="B75" s="34" t="s">
        <v>25</v>
      </c>
      <c r="C75" s="133" t="s">
        <v>3</v>
      </c>
      <c r="D75" s="11" t="s">
        <v>2</v>
      </c>
      <c r="E75" s="11" t="s">
        <v>79</v>
      </c>
      <c r="F75" s="11"/>
      <c r="G75" s="40">
        <f>G76+G77</f>
        <v>637915.25</v>
      </c>
    </row>
    <row r="76" spans="1:7" ht="25.5">
      <c r="A76" s="112" t="s">
        <v>59</v>
      </c>
      <c r="B76" s="33" t="s">
        <v>25</v>
      </c>
      <c r="C76" s="134" t="s">
        <v>3</v>
      </c>
      <c r="D76" s="8" t="s">
        <v>2</v>
      </c>
      <c r="E76" s="8" t="s">
        <v>79</v>
      </c>
      <c r="F76" s="8" t="s">
        <v>60</v>
      </c>
      <c r="G76" s="43">
        <v>53581.91</v>
      </c>
    </row>
    <row r="77" spans="1:7" ht="51">
      <c r="A77" s="112" t="s">
        <v>80</v>
      </c>
      <c r="B77" s="33" t="s">
        <v>25</v>
      </c>
      <c r="C77" s="134" t="s">
        <v>3</v>
      </c>
      <c r="D77" s="8" t="s">
        <v>2</v>
      </c>
      <c r="E77" s="8" t="s">
        <v>79</v>
      </c>
      <c r="F77" s="8" t="s">
        <v>81</v>
      </c>
      <c r="G77" s="43">
        <v>584333.34</v>
      </c>
    </row>
    <row r="78" spans="1:7" ht="51">
      <c r="A78" s="132" t="s">
        <v>118</v>
      </c>
      <c r="B78" s="34" t="s">
        <v>25</v>
      </c>
      <c r="C78" s="133" t="s">
        <v>3</v>
      </c>
      <c r="D78" s="11" t="s">
        <v>2</v>
      </c>
      <c r="E78" s="11" t="s">
        <v>119</v>
      </c>
      <c r="F78" s="11"/>
      <c r="G78" s="40">
        <f>G79</f>
        <v>2000</v>
      </c>
    </row>
    <row r="79" spans="1:7" ht="51">
      <c r="A79" s="112" t="s">
        <v>80</v>
      </c>
      <c r="B79" s="33" t="s">
        <v>25</v>
      </c>
      <c r="C79" s="134" t="s">
        <v>3</v>
      </c>
      <c r="D79" s="8" t="s">
        <v>2</v>
      </c>
      <c r="E79" s="8" t="s">
        <v>119</v>
      </c>
      <c r="F79" s="8" t="s">
        <v>81</v>
      </c>
      <c r="G79" s="43">
        <v>2000</v>
      </c>
    </row>
    <row r="80" spans="1:7" ht="25.5">
      <c r="A80" s="132" t="s">
        <v>109</v>
      </c>
      <c r="B80" s="34" t="s">
        <v>25</v>
      </c>
      <c r="C80" s="133" t="s">
        <v>3</v>
      </c>
      <c r="D80" s="11" t="s">
        <v>2</v>
      </c>
      <c r="E80" s="11" t="s">
        <v>110</v>
      </c>
      <c r="F80" s="11"/>
      <c r="G80" s="40">
        <f>G81</f>
        <v>149500</v>
      </c>
    </row>
    <row r="81" spans="1:7" ht="25.5">
      <c r="A81" s="112" t="s">
        <v>59</v>
      </c>
      <c r="B81" s="33" t="s">
        <v>25</v>
      </c>
      <c r="C81" s="134" t="s">
        <v>3</v>
      </c>
      <c r="D81" s="8" t="s">
        <v>2</v>
      </c>
      <c r="E81" s="8" t="s">
        <v>110</v>
      </c>
      <c r="F81" s="8" t="s">
        <v>60</v>
      </c>
      <c r="G81" s="43">
        <v>149500</v>
      </c>
    </row>
    <row r="82" spans="1:7" ht="51">
      <c r="A82" s="77" t="s">
        <v>82</v>
      </c>
      <c r="B82" s="34" t="s">
        <v>25</v>
      </c>
      <c r="C82" s="13" t="s">
        <v>3</v>
      </c>
      <c r="D82" s="11" t="s">
        <v>2</v>
      </c>
      <c r="E82" s="11" t="s">
        <v>95</v>
      </c>
      <c r="F82" s="90"/>
      <c r="G82" s="40">
        <f>G83</f>
        <v>500</v>
      </c>
    </row>
    <row r="83" spans="1:7" ht="12.75">
      <c r="A83" s="44" t="s">
        <v>30</v>
      </c>
      <c r="B83" s="33" t="s">
        <v>25</v>
      </c>
      <c r="C83" s="45" t="s">
        <v>3</v>
      </c>
      <c r="D83" s="8" t="s">
        <v>2</v>
      </c>
      <c r="E83" s="8" t="s">
        <v>95</v>
      </c>
      <c r="F83" s="8" t="s">
        <v>63</v>
      </c>
      <c r="G83" s="39">
        <v>500</v>
      </c>
    </row>
    <row r="84" spans="1:7" ht="38.25">
      <c r="A84" s="132" t="s">
        <v>111</v>
      </c>
      <c r="B84" s="34" t="s">
        <v>25</v>
      </c>
      <c r="C84" s="133" t="s">
        <v>3</v>
      </c>
      <c r="D84" s="11" t="s">
        <v>2</v>
      </c>
      <c r="E84" s="11" t="s">
        <v>112</v>
      </c>
      <c r="F84" s="11"/>
      <c r="G84" s="40">
        <f>G85</f>
        <v>140600</v>
      </c>
    </row>
    <row r="85" spans="1:7" ht="25.5">
      <c r="A85" s="112" t="s">
        <v>59</v>
      </c>
      <c r="B85" s="33" t="s">
        <v>25</v>
      </c>
      <c r="C85" s="134" t="s">
        <v>3</v>
      </c>
      <c r="D85" s="8" t="s">
        <v>2</v>
      </c>
      <c r="E85" s="8" t="s">
        <v>112</v>
      </c>
      <c r="F85" s="8" t="s">
        <v>60</v>
      </c>
      <c r="G85" s="43">
        <v>140600</v>
      </c>
    </row>
    <row r="86" spans="1:7" ht="63.75">
      <c r="A86" s="132" t="s">
        <v>120</v>
      </c>
      <c r="B86" s="34" t="s">
        <v>25</v>
      </c>
      <c r="C86" s="133" t="s">
        <v>3</v>
      </c>
      <c r="D86" s="11" t="s">
        <v>2</v>
      </c>
      <c r="E86" s="11" t="s">
        <v>121</v>
      </c>
      <c r="F86" s="11"/>
      <c r="G86" s="40">
        <f>G87</f>
        <v>105</v>
      </c>
    </row>
    <row r="87" spans="1:7" ht="51">
      <c r="A87" s="112" t="s">
        <v>80</v>
      </c>
      <c r="B87" s="33" t="s">
        <v>25</v>
      </c>
      <c r="C87" s="134" t="s">
        <v>3</v>
      </c>
      <c r="D87" s="8" t="s">
        <v>2</v>
      </c>
      <c r="E87" s="8" t="s">
        <v>121</v>
      </c>
      <c r="F87" s="8" t="s">
        <v>81</v>
      </c>
      <c r="G87" s="43">
        <v>105</v>
      </c>
    </row>
    <row r="88" spans="1:7" ht="51">
      <c r="A88" s="132" t="s">
        <v>114</v>
      </c>
      <c r="B88" s="34" t="s">
        <v>25</v>
      </c>
      <c r="C88" s="133" t="s">
        <v>3</v>
      </c>
      <c r="D88" s="11" t="s">
        <v>2</v>
      </c>
      <c r="E88" s="11" t="s">
        <v>113</v>
      </c>
      <c r="F88" s="11"/>
      <c r="G88" s="40">
        <f>G89</f>
        <v>9000</v>
      </c>
    </row>
    <row r="89" spans="1:7" ht="25.5">
      <c r="A89" s="112" t="s">
        <v>59</v>
      </c>
      <c r="B89" s="33" t="s">
        <v>25</v>
      </c>
      <c r="C89" s="134" t="s">
        <v>3</v>
      </c>
      <c r="D89" s="8" t="s">
        <v>2</v>
      </c>
      <c r="E89" s="8" t="s">
        <v>113</v>
      </c>
      <c r="F89" s="8" t="s">
        <v>60</v>
      </c>
      <c r="G89" s="43">
        <v>9000</v>
      </c>
    </row>
    <row r="90" spans="1:7" ht="15.75">
      <c r="A90" s="32" t="s">
        <v>10</v>
      </c>
      <c r="B90" s="154"/>
      <c r="C90" s="46"/>
      <c r="D90" s="46"/>
      <c r="E90" s="47"/>
      <c r="F90" s="60"/>
      <c r="G90" s="42">
        <f>G9+G30+G36+G45+G52+G73</f>
        <v>4761000</v>
      </c>
    </row>
  </sheetData>
  <sheetProtection/>
  <mergeCells count="1">
    <mergeCell ref="A5:G5"/>
  </mergeCells>
  <printOptions/>
  <pageMargins left="0.5905511811023623" right="0.1968503937007874" top="0.1968503937007874" bottom="0.1968503937007874" header="0.5118110236220472" footer="0.1968503937007874"/>
  <pageSetup fitToHeight="1" fitToWidth="1" horizontalDpi="600" verticalDpi="600" orientation="portrait" paperSize="9" scale="48" r:id="rId1"/>
  <headerFooter alignWithMargins="0">
    <oddFooter>&amp;CСтраница &amp;P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zoomScaleSheetLayoutView="50" zoomScalePageLayoutView="0" workbookViewId="0" topLeftCell="A1">
      <selection activeCell="F17" sqref="F17"/>
    </sheetView>
  </sheetViews>
  <sheetFormatPr defaultColWidth="9.00390625" defaultRowHeight="12.75"/>
  <cols>
    <col min="1" max="1" width="75.75390625" style="0" customWidth="1"/>
    <col min="2" max="2" width="4.75390625" style="0" customWidth="1"/>
    <col min="3" max="3" width="4.25390625" style="0" customWidth="1"/>
    <col min="4" max="4" width="14.25390625" style="0" customWidth="1"/>
    <col min="5" max="5" width="5.125" style="0" customWidth="1"/>
    <col min="6" max="6" width="15.00390625" style="0" customWidth="1"/>
    <col min="7" max="7" width="11.625" style="0" customWidth="1"/>
  </cols>
  <sheetData>
    <row r="1" ht="12.75">
      <c r="E1" s="5" t="s">
        <v>21</v>
      </c>
    </row>
    <row r="2" spans="5:11" ht="12" customHeight="1">
      <c r="E2" s="4" t="s">
        <v>29</v>
      </c>
      <c r="G2" s="30"/>
      <c r="H2" s="30"/>
      <c r="I2" s="30"/>
      <c r="J2" s="30"/>
      <c r="K2" s="30"/>
    </row>
    <row r="3" spans="5:11" ht="12.75">
      <c r="E3" s="31" t="s">
        <v>87</v>
      </c>
      <c r="G3" s="30"/>
      <c r="H3" s="30"/>
      <c r="I3" s="30"/>
      <c r="J3" s="30"/>
      <c r="K3" s="30"/>
    </row>
    <row r="4" spans="6:11" ht="12.75">
      <c r="F4" s="30"/>
      <c r="G4" s="30"/>
      <c r="H4" s="30"/>
      <c r="I4" s="30"/>
      <c r="J4" s="30"/>
      <c r="K4" s="30"/>
    </row>
    <row r="5" spans="1:6" ht="23.25" customHeight="1">
      <c r="A5" s="157" t="s">
        <v>86</v>
      </c>
      <c r="B5" s="157"/>
      <c r="C5" s="157"/>
      <c r="D5" s="157"/>
      <c r="E5" s="157"/>
      <c r="F5" s="157"/>
    </row>
    <row r="6" spans="1:6" ht="13.5" thickBot="1">
      <c r="A6" s="2"/>
      <c r="B6" s="1"/>
      <c r="C6" s="1"/>
      <c r="D6" s="4"/>
      <c r="E6" s="4"/>
      <c r="F6" s="6" t="s">
        <v>31</v>
      </c>
    </row>
    <row r="7" spans="1:6" ht="69" customHeight="1" thickBot="1">
      <c r="A7" s="137" t="s">
        <v>0</v>
      </c>
      <c r="B7" s="139" t="s">
        <v>1</v>
      </c>
      <c r="C7" s="140" t="s">
        <v>6</v>
      </c>
      <c r="D7" s="141" t="s">
        <v>11</v>
      </c>
      <c r="E7" s="144" t="s">
        <v>12</v>
      </c>
      <c r="F7" s="145" t="s">
        <v>13</v>
      </c>
    </row>
    <row r="8" spans="1:6" ht="16.5" thickBot="1">
      <c r="A8" s="68" t="s">
        <v>9</v>
      </c>
      <c r="B8" s="69" t="s">
        <v>2</v>
      </c>
      <c r="C8" s="70"/>
      <c r="D8" s="70"/>
      <c r="E8" s="71"/>
      <c r="F8" s="72">
        <f>F9+F12+F26</f>
        <v>1459542.6</v>
      </c>
    </row>
    <row r="9" spans="1:6" ht="27.75" customHeight="1">
      <c r="A9" s="63" t="s">
        <v>17</v>
      </c>
      <c r="B9" s="64" t="s">
        <v>2</v>
      </c>
      <c r="C9" s="65" t="s">
        <v>5</v>
      </c>
      <c r="D9" s="65"/>
      <c r="E9" s="66"/>
      <c r="F9" s="67">
        <f>F10</f>
        <v>568532.87</v>
      </c>
    </row>
    <row r="10" spans="1:6" ht="15.75" customHeight="1">
      <c r="A10" s="55" t="s">
        <v>28</v>
      </c>
      <c r="B10" s="111" t="s">
        <v>2</v>
      </c>
      <c r="C10" s="24" t="s">
        <v>5</v>
      </c>
      <c r="D10" s="24" t="s">
        <v>49</v>
      </c>
      <c r="E10" s="24"/>
      <c r="F10" s="38">
        <f>F11</f>
        <v>568532.87</v>
      </c>
    </row>
    <row r="11" spans="1:6" ht="28.5" customHeight="1">
      <c r="A11" s="112" t="s">
        <v>50</v>
      </c>
      <c r="B11" s="113" t="s">
        <v>2</v>
      </c>
      <c r="C11" s="8" t="s">
        <v>5</v>
      </c>
      <c r="D11" s="8" t="s">
        <v>49</v>
      </c>
      <c r="E11" s="8" t="s">
        <v>51</v>
      </c>
      <c r="F11" s="39">
        <f>550618.5+17914.37</f>
        <v>568532.87</v>
      </c>
    </row>
    <row r="12" spans="1:6" ht="14.25" customHeight="1">
      <c r="A12" s="17" t="s">
        <v>16</v>
      </c>
      <c r="B12" s="12" t="s">
        <v>2</v>
      </c>
      <c r="C12" s="7" t="s">
        <v>8</v>
      </c>
      <c r="D12" s="7"/>
      <c r="E12" s="50"/>
      <c r="F12" s="41">
        <f>F13+F20+F22+F24</f>
        <v>877809.7300000001</v>
      </c>
    </row>
    <row r="13" spans="1:6" ht="29.25" customHeight="1">
      <c r="A13" s="93" t="s">
        <v>52</v>
      </c>
      <c r="B13" s="23" t="s">
        <v>2</v>
      </c>
      <c r="C13" s="24" t="s">
        <v>8</v>
      </c>
      <c r="D13" s="24" t="s">
        <v>53</v>
      </c>
      <c r="E13" s="91"/>
      <c r="F13" s="38">
        <f>SUM(F14:F19)</f>
        <v>864309.7300000001</v>
      </c>
    </row>
    <row r="14" spans="1:6" ht="28.5" customHeight="1">
      <c r="A14" s="112" t="s">
        <v>50</v>
      </c>
      <c r="B14" s="113" t="s">
        <v>2</v>
      </c>
      <c r="C14" s="8" t="s">
        <v>8</v>
      </c>
      <c r="D14" s="8" t="s">
        <v>53</v>
      </c>
      <c r="E14" s="8" t="s">
        <v>51</v>
      </c>
      <c r="F14" s="39">
        <f>478903.99+13224.82</f>
        <v>492128.81</v>
      </c>
    </row>
    <row r="15" spans="1:6" ht="28.5" customHeight="1">
      <c r="A15" s="112" t="s">
        <v>54</v>
      </c>
      <c r="B15" s="113" t="s">
        <v>2</v>
      </c>
      <c r="C15" s="8" t="s">
        <v>8</v>
      </c>
      <c r="D15" s="8" t="s">
        <v>53</v>
      </c>
      <c r="E15" s="114" t="s">
        <v>55</v>
      </c>
      <c r="F15" s="39">
        <v>14593.4</v>
      </c>
    </row>
    <row r="16" spans="1:6" ht="12.75" customHeight="1">
      <c r="A16" s="112" t="s">
        <v>56</v>
      </c>
      <c r="B16" s="25" t="s">
        <v>57</v>
      </c>
      <c r="C16" s="51" t="s">
        <v>8</v>
      </c>
      <c r="D16" s="8" t="s">
        <v>53</v>
      </c>
      <c r="E16" s="114" t="s">
        <v>58</v>
      </c>
      <c r="F16" s="39">
        <v>14860.14</v>
      </c>
    </row>
    <row r="17" spans="1:6" ht="21.75" customHeight="1">
      <c r="A17" s="112" t="s">
        <v>59</v>
      </c>
      <c r="B17" s="25" t="s">
        <v>2</v>
      </c>
      <c r="C17" s="51" t="s">
        <v>8</v>
      </c>
      <c r="D17" s="8" t="s">
        <v>53</v>
      </c>
      <c r="E17" s="114" t="s">
        <v>60</v>
      </c>
      <c r="F17" s="39">
        <v>319286.34</v>
      </c>
    </row>
    <row r="18" spans="1:6" ht="14.25" customHeight="1">
      <c r="A18" s="112" t="s">
        <v>61</v>
      </c>
      <c r="B18" s="25" t="s">
        <v>2</v>
      </c>
      <c r="C18" s="51" t="s">
        <v>8</v>
      </c>
      <c r="D18" s="8" t="s">
        <v>53</v>
      </c>
      <c r="E18" s="114" t="s">
        <v>62</v>
      </c>
      <c r="F18" s="39"/>
    </row>
    <row r="19" spans="1:6" ht="21" customHeight="1">
      <c r="A19" s="112" t="s">
        <v>103</v>
      </c>
      <c r="B19" s="25" t="s">
        <v>2</v>
      </c>
      <c r="C19" s="51" t="s">
        <v>8</v>
      </c>
      <c r="D19" s="8" t="s">
        <v>53</v>
      </c>
      <c r="E19" s="114" t="s">
        <v>104</v>
      </c>
      <c r="F19" s="39">
        <v>23441.04</v>
      </c>
    </row>
    <row r="20" spans="1:6" ht="147.75" customHeight="1">
      <c r="A20" s="26" t="s">
        <v>102</v>
      </c>
      <c r="B20" s="27" t="s">
        <v>2</v>
      </c>
      <c r="C20" s="24" t="s">
        <v>8</v>
      </c>
      <c r="D20" s="135" t="s">
        <v>91</v>
      </c>
      <c r="E20" s="91"/>
      <c r="F20" s="38">
        <f>F21</f>
        <v>11000</v>
      </c>
    </row>
    <row r="21" spans="1:8" ht="20.25" customHeight="1">
      <c r="A21" s="44" t="s">
        <v>30</v>
      </c>
      <c r="B21" s="14" t="s">
        <v>2</v>
      </c>
      <c r="C21" s="8" t="s">
        <v>8</v>
      </c>
      <c r="D21" s="8" t="s">
        <v>91</v>
      </c>
      <c r="E21" s="8" t="s">
        <v>63</v>
      </c>
      <c r="F21" s="39">
        <v>11000</v>
      </c>
      <c r="H21" s="57"/>
    </row>
    <row r="22" spans="1:6" ht="30" customHeight="1">
      <c r="A22" s="28" t="s">
        <v>32</v>
      </c>
      <c r="B22" s="23" t="s">
        <v>2</v>
      </c>
      <c r="C22" s="24" t="s">
        <v>8</v>
      </c>
      <c r="D22" s="24" t="s">
        <v>92</v>
      </c>
      <c r="E22" s="24"/>
      <c r="F22" s="38">
        <f>F23</f>
        <v>500</v>
      </c>
    </row>
    <row r="23" spans="1:6" ht="22.5" customHeight="1">
      <c r="A23" s="44" t="s">
        <v>30</v>
      </c>
      <c r="B23" s="14" t="s">
        <v>2</v>
      </c>
      <c r="C23" s="8" t="s">
        <v>8</v>
      </c>
      <c r="D23" s="8" t="s">
        <v>92</v>
      </c>
      <c r="E23" s="8" t="s">
        <v>63</v>
      </c>
      <c r="F23" s="39">
        <v>500</v>
      </c>
    </row>
    <row r="24" spans="1:6" ht="40.5" customHeight="1">
      <c r="A24" s="73" t="s">
        <v>40</v>
      </c>
      <c r="B24" s="74" t="s">
        <v>2</v>
      </c>
      <c r="C24" s="75" t="s">
        <v>8</v>
      </c>
      <c r="D24" s="75" t="s">
        <v>66</v>
      </c>
      <c r="E24" s="75"/>
      <c r="F24" s="76">
        <f>F25</f>
        <v>2000</v>
      </c>
    </row>
    <row r="25" spans="1:6" ht="16.5" customHeight="1">
      <c r="A25" s="112" t="s">
        <v>59</v>
      </c>
      <c r="B25" s="25" t="s">
        <v>2</v>
      </c>
      <c r="C25" s="8" t="s">
        <v>8</v>
      </c>
      <c r="D25" s="8" t="s">
        <v>66</v>
      </c>
      <c r="E25" s="51" t="s">
        <v>60</v>
      </c>
      <c r="F25" s="39">
        <v>2000</v>
      </c>
    </row>
    <row r="26" spans="1:6" ht="16.5" customHeight="1">
      <c r="A26" s="48" t="s">
        <v>35</v>
      </c>
      <c r="B26" s="49" t="s">
        <v>2</v>
      </c>
      <c r="C26" s="7" t="s">
        <v>36</v>
      </c>
      <c r="D26" s="7"/>
      <c r="E26" s="50"/>
      <c r="F26" s="41">
        <f>F28</f>
        <v>13200</v>
      </c>
    </row>
    <row r="27" spans="1:6" ht="16.5" customHeight="1">
      <c r="A27" s="136" t="s">
        <v>93</v>
      </c>
      <c r="B27" s="27" t="s">
        <v>2</v>
      </c>
      <c r="C27" s="24" t="s">
        <v>36</v>
      </c>
      <c r="D27" s="135" t="s">
        <v>94</v>
      </c>
      <c r="E27" s="52"/>
      <c r="F27" s="38">
        <f>F28</f>
        <v>13200</v>
      </c>
    </row>
    <row r="28" spans="1:6" ht="16.5" customHeight="1">
      <c r="A28" s="112" t="s">
        <v>59</v>
      </c>
      <c r="B28" s="25" t="s">
        <v>2</v>
      </c>
      <c r="C28" s="8" t="s">
        <v>36</v>
      </c>
      <c r="D28" s="8" t="s">
        <v>94</v>
      </c>
      <c r="E28" s="51" t="s">
        <v>60</v>
      </c>
      <c r="F28" s="39">
        <v>13200</v>
      </c>
    </row>
    <row r="29" spans="1:6" ht="16.5" customHeight="1">
      <c r="A29" s="19" t="s">
        <v>18</v>
      </c>
      <c r="B29" s="20" t="s">
        <v>5</v>
      </c>
      <c r="C29" s="58"/>
      <c r="D29" s="58"/>
      <c r="E29" s="59"/>
      <c r="F29" s="42">
        <f>F30</f>
        <v>76600</v>
      </c>
    </row>
    <row r="30" spans="1:6" ht="17.25" customHeight="1">
      <c r="A30" s="17" t="s">
        <v>19</v>
      </c>
      <c r="B30" s="12" t="s">
        <v>5</v>
      </c>
      <c r="C30" s="7" t="s">
        <v>7</v>
      </c>
      <c r="D30" s="7"/>
      <c r="E30" s="50"/>
      <c r="F30" s="41">
        <f>F31</f>
        <v>76600</v>
      </c>
    </row>
    <row r="31" spans="1:6" ht="25.5">
      <c r="A31" s="105" t="s">
        <v>20</v>
      </c>
      <c r="B31" s="111" t="s">
        <v>5</v>
      </c>
      <c r="C31" s="24" t="s">
        <v>7</v>
      </c>
      <c r="D31" s="24" t="s">
        <v>67</v>
      </c>
      <c r="E31" s="24"/>
      <c r="F31" s="38">
        <f>F32+F34+F33</f>
        <v>76600</v>
      </c>
    </row>
    <row r="32" spans="1:6" ht="25.5">
      <c r="A32" s="112" t="s">
        <v>50</v>
      </c>
      <c r="B32" s="113" t="s">
        <v>5</v>
      </c>
      <c r="C32" s="8" t="s">
        <v>7</v>
      </c>
      <c r="D32" s="8" t="s">
        <v>67</v>
      </c>
      <c r="E32" s="8" t="s">
        <v>51</v>
      </c>
      <c r="F32" s="39">
        <v>71280</v>
      </c>
    </row>
    <row r="33" spans="1:6" ht="26.25" customHeight="1">
      <c r="A33" s="112" t="s">
        <v>54</v>
      </c>
      <c r="B33" s="113" t="s">
        <v>5</v>
      </c>
      <c r="C33" s="8" t="s">
        <v>7</v>
      </c>
      <c r="D33" s="8" t="s">
        <v>67</v>
      </c>
      <c r="E33" s="8" t="s">
        <v>55</v>
      </c>
      <c r="F33" s="39">
        <v>220</v>
      </c>
    </row>
    <row r="34" spans="1:6" ht="12.75">
      <c r="A34" s="112" t="s">
        <v>59</v>
      </c>
      <c r="B34" s="113" t="s">
        <v>5</v>
      </c>
      <c r="C34" s="8" t="s">
        <v>7</v>
      </c>
      <c r="D34" s="8" t="s">
        <v>67</v>
      </c>
      <c r="E34" s="8" t="s">
        <v>60</v>
      </c>
      <c r="F34" s="39">
        <v>5100</v>
      </c>
    </row>
    <row r="35" spans="1:7" ht="15.75">
      <c r="A35" s="83" t="s">
        <v>41</v>
      </c>
      <c r="B35" s="84" t="s">
        <v>7</v>
      </c>
      <c r="C35" s="85"/>
      <c r="D35" s="85"/>
      <c r="E35" s="86"/>
      <c r="F35" s="87">
        <f>F36+F39</f>
        <v>310000</v>
      </c>
      <c r="G35" s="37"/>
    </row>
    <row r="36" spans="1:7" ht="12.75">
      <c r="A36" s="88" t="s">
        <v>42</v>
      </c>
      <c r="B36" s="49" t="s">
        <v>7</v>
      </c>
      <c r="C36" s="7" t="s">
        <v>37</v>
      </c>
      <c r="D36" s="7"/>
      <c r="E36" s="89"/>
      <c r="F36" s="41">
        <f>F37</f>
        <v>10000</v>
      </c>
      <c r="G36" s="37"/>
    </row>
    <row r="37" spans="1:7" ht="12.75">
      <c r="A37" s="26" t="s">
        <v>43</v>
      </c>
      <c r="B37" s="27" t="s">
        <v>7</v>
      </c>
      <c r="C37" s="24" t="s">
        <v>37</v>
      </c>
      <c r="D37" s="24" t="s">
        <v>68</v>
      </c>
      <c r="E37" s="91"/>
      <c r="F37" s="38">
        <f>F38</f>
        <v>10000</v>
      </c>
      <c r="G37" s="37"/>
    </row>
    <row r="38" spans="1:7" ht="18.75" customHeight="1">
      <c r="A38" s="112" t="s">
        <v>59</v>
      </c>
      <c r="B38" s="25" t="s">
        <v>7</v>
      </c>
      <c r="C38" s="8" t="s">
        <v>37</v>
      </c>
      <c r="D38" s="8" t="s">
        <v>68</v>
      </c>
      <c r="E38" s="92" t="s">
        <v>60</v>
      </c>
      <c r="F38" s="39">
        <v>10000</v>
      </c>
      <c r="G38" s="37"/>
    </row>
    <row r="39" spans="1:7" ht="18" customHeight="1">
      <c r="A39" s="152" t="s">
        <v>105</v>
      </c>
      <c r="B39" s="49" t="s">
        <v>7</v>
      </c>
      <c r="C39" s="7" t="s">
        <v>106</v>
      </c>
      <c r="D39" s="7"/>
      <c r="E39" s="89"/>
      <c r="F39" s="41">
        <f>F40+F42</f>
        <v>300000</v>
      </c>
      <c r="G39" s="37"/>
    </row>
    <row r="40" spans="1:7" ht="12.75">
      <c r="A40" s="26" t="s">
        <v>44</v>
      </c>
      <c r="B40" s="27" t="s">
        <v>7</v>
      </c>
      <c r="C40" s="24" t="s">
        <v>106</v>
      </c>
      <c r="D40" s="24" t="s">
        <v>69</v>
      </c>
      <c r="E40" s="91"/>
      <c r="F40" s="38">
        <f>F41</f>
        <v>50000</v>
      </c>
      <c r="G40" s="37"/>
    </row>
    <row r="41" spans="1:7" ht="12.75">
      <c r="A41" s="112" t="s">
        <v>59</v>
      </c>
      <c r="B41" s="25" t="s">
        <v>7</v>
      </c>
      <c r="C41" s="8" t="s">
        <v>106</v>
      </c>
      <c r="D41" s="8" t="s">
        <v>69</v>
      </c>
      <c r="E41" s="92" t="s">
        <v>60</v>
      </c>
      <c r="F41" s="39">
        <v>50000</v>
      </c>
      <c r="G41" s="37"/>
    </row>
    <row r="42" spans="1:7" ht="25.5">
      <c r="A42" s="93" t="s">
        <v>45</v>
      </c>
      <c r="B42" s="27" t="s">
        <v>7</v>
      </c>
      <c r="C42" s="24" t="s">
        <v>106</v>
      </c>
      <c r="D42" s="24" t="s">
        <v>90</v>
      </c>
      <c r="E42" s="91"/>
      <c r="F42" s="38">
        <f>F43</f>
        <v>250000</v>
      </c>
      <c r="G42" s="37"/>
    </row>
    <row r="43" spans="1:6" ht="12.75">
      <c r="A43" s="112" t="s">
        <v>59</v>
      </c>
      <c r="B43" s="94" t="s">
        <v>7</v>
      </c>
      <c r="C43" s="95" t="s">
        <v>106</v>
      </c>
      <c r="D43" s="95" t="s">
        <v>90</v>
      </c>
      <c r="E43" s="96" t="s">
        <v>60</v>
      </c>
      <c r="F43" s="97">
        <v>250000</v>
      </c>
    </row>
    <row r="44" spans="1:6" ht="15.75">
      <c r="A44" s="19" t="s">
        <v>46</v>
      </c>
      <c r="B44" s="22" t="s">
        <v>8</v>
      </c>
      <c r="C44" s="98"/>
      <c r="D44" s="98"/>
      <c r="E44" s="99"/>
      <c r="F44" s="100">
        <f>F45</f>
        <v>1086300</v>
      </c>
    </row>
    <row r="45" spans="1:6" ht="12.75">
      <c r="A45" s="101" t="s">
        <v>47</v>
      </c>
      <c r="B45" s="102" t="s">
        <v>8</v>
      </c>
      <c r="C45" s="103" t="s">
        <v>48</v>
      </c>
      <c r="D45" s="103"/>
      <c r="E45" s="103"/>
      <c r="F45" s="104">
        <f>F46</f>
        <v>1086300</v>
      </c>
    </row>
    <row r="46" spans="1:6" ht="12.75">
      <c r="A46" s="119" t="s">
        <v>70</v>
      </c>
      <c r="B46" s="120" t="s">
        <v>8</v>
      </c>
      <c r="C46" s="121" t="s">
        <v>48</v>
      </c>
      <c r="D46" s="121" t="s">
        <v>71</v>
      </c>
      <c r="E46" s="121"/>
      <c r="F46" s="125">
        <f>F47+F49</f>
        <v>1086300</v>
      </c>
    </row>
    <row r="47" spans="1:6" ht="25.5">
      <c r="A47" s="122" t="s">
        <v>72</v>
      </c>
      <c r="B47" s="123" t="s">
        <v>8</v>
      </c>
      <c r="C47" s="124" t="s">
        <v>48</v>
      </c>
      <c r="D47" s="124" t="s">
        <v>73</v>
      </c>
      <c r="E47" s="124"/>
      <c r="F47" s="106">
        <f>F48</f>
        <v>286300</v>
      </c>
    </row>
    <row r="48" spans="1:6" ht="12.75">
      <c r="A48" s="112" t="s">
        <v>59</v>
      </c>
      <c r="B48" s="107" t="s">
        <v>8</v>
      </c>
      <c r="C48" s="108" t="s">
        <v>48</v>
      </c>
      <c r="D48" s="108" t="s">
        <v>73</v>
      </c>
      <c r="E48" s="108" t="s">
        <v>60</v>
      </c>
      <c r="F48" s="109">
        <v>286300</v>
      </c>
    </row>
    <row r="49" spans="1:6" ht="12.75">
      <c r="A49" s="122" t="s">
        <v>74</v>
      </c>
      <c r="B49" s="123" t="s">
        <v>8</v>
      </c>
      <c r="C49" s="124" t="s">
        <v>48</v>
      </c>
      <c r="D49" s="124" t="s">
        <v>75</v>
      </c>
      <c r="E49" s="124"/>
      <c r="F49" s="106">
        <f>F50</f>
        <v>800000</v>
      </c>
    </row>
    <row r="50" spans="1:6" ht="12.75">
      <c r="A50" s="112" t="s">
        <v>59</v>
      </c>
      <c r="B50" s="107" t="s">
        <v>8</v>
      </c>
      <c r="C50" s="108" t="s">
        <v>48</v>
      </c>
      <c r="D50" s="108" t="s">
        <v>75</v>
      </c>
      <c r="E50" s="108" t="s">
        <v>60</v>
      </c>
      <c r="F50" s="109">
        <f>750111.47+49888.53</f>
        <v>800000</v>
      </c>
    </row>
    <row r="51" spans="1:6" ht="15.75">
      <c r="A51" s="19" t="s">
        <v>15</v>
      </c>
      <c r="B51" s="22" t="s">
        <v>4</v>
      </c>
      <c r="C51" s="21"/>
      <c r="D51" s="21"/>
      <c r="E51" s="53"/>
      <c r="F51" s="42">
        <f>F52+F55+F62</f>
        <v>888937.1499999999</v>
      </c>
    </row>
    <row r="52" spans="1:6" ht="12.75">
      <c r="A52" s="115" t="s">
        <v>96</v>
      </c>
      <c r="B52" s="116" t="s">
        <v>4</v>
      </c>
      <c r="C52" s="103" t="s">
        <v>2</v>
      </c>
      <c r="D52" s="103"/>
      <c r="E52" s="117"/>
      <c r="F52" s="118">
        <f>F53</f>
        <v>10000</v>
      </c>
    </row>
    <row r="53" spans="1:6" ht="25.5">
      <c r="A53" s="155" t="s">
        <v>97</v>
      </c>
      <c r="B53" s="23" t="s">
        <v>4</v>
      </c>
      <c r="C53" s="24" t="s">
        <v>2</v>
      </c>
      <c r="D53" s="24" t="s">
        <v>98</v>
      </c>
      <c r="E53" s="52"/>
      <c r="F53" s="38">
        <f>F54</f>
        <v>10000</v>
      </c>
    </row>
    <row r="54" spans="1:6" ht="12.75">
      <c r="A54" s="112" t="s">
        <v>59</v>
      </c>
      <c r="B54" s="14" t="s">
        <v>4</v>
      </c>
      <c r="C54" s="8" t="s">
        <v>2</v>
      </c>
      <c r="D54" s="8" t="s">
        <v>98</v>
      </c>
      <c r="E54" s="51" t="s">
        <v>60</v>
      </c>
      <c r="F54" s="39">
        <v>10000</v>
      </c>
    </row>
    <row r="55" spans="1:6" ht="12.75">
      <c r="A55" s="115" t="s">
        <v>64</v>
      </c>
      <c r="B55" s="116" t="s">
        <v>4</v>
      </c>
      <c r="C55" s="103" t="s">
        <v>5</v>
      </c>
      <c r="D55" s="103"/>
      <c r="E55" s="117"/>
      <c r="F55" s="118">
        <f>F56+F58+F60</f>
        <v>829666.33</v>
      </c>
    </row>
    <row r="56" spans="1:6" ht="12.75">
      <c r="A56" s="28" t="s">
        <v>107</v>
      </c>
      <c r="B56" s="23" t="s">
        <v>4</v>
      </c>
      <c r="C56" s="24" t="s">
        <v>5</v>
      </c>
      <c r="D56" s="24" t="s">
        <v>108</v>
      </c>
      <c r="E56" s="52"/>
      <c r="F56" s="38">
        <f>F57</f>
        <v>787708.33</v>
      </c>
    </row>
    <row r="57" spans="1:6" ht="12.75">
      <c r="A57" s="112" t="s">
        <v>59</v>
      </c>
      <c r="B57" s="14" t="s">
        <v>4</v>
      </c>
      <c r="C57" s="8" t="s">
        <v>5</v>
      </c>
      <c r="D57" s="8" t="s">
        <v>108</v>
      </c>
      <c r="E57" s="51" t="s">
        <v>60</v>
      </c>
      <c r="F57" s="39">
        <v>787708.33</v>
      </c>
    </row>
    <row r="58" spans="1:6" ht="12.75">
      <c r="A58" s="28" t="s">
        <v>115</v>
      </c>
      <c r="B58" s="23" t="s">
        <v>4</v>
      </c>
      <c r="C58" s="24" t="s">
        <v>5</v>
      </c>
      <c r="D58" s="24" t="s">
        <v>116</v>
      </c>
      <c r="E58" s="52"/>
      <c r="F58" s="38">
        <f>F59</f>
        <v>41458</v>
      </c>
    </row>
    <row r="59" spans="1:6" ht="12.75">
      <c r="A59" s="112" t="s">
        <v>59</v>
      </c>
      <c r="B59" s="14" t="s">
        <v>4</v>
      </c>
      <c r="C59" s="8" t="s">
        <v>5</v>
      </c>
      <c r="D59" s="8" t="s">
        <v>116</v>
      </c>
      <c r="E59" s="51" t="s">
        <v>60</v>
      </c>
      <c r="F59" s="39">
        <v>41458</v>
      </c>
    </row>
    <row r="60" spans="1:6" ht="38.25">
      <c r="A60" s="28" t="s">
        <v>39</v>
      </c>
      <c r="B60" s="23" t="s">
        <v>4</v>
      </c>
      <c r="C60" s="24" t="s">
        <v>5</v>
      </c>
      <c r="D60" s="24" t="s">
        <v>65</v>
      </c>
      <c r="E60" s="52"/>
      <c r="F60" s="38">
        <f>F61</f>
        <v>500</v>
      </c>
    </row>
    <row r="61" spans="1:6" ht="12.75">
      <c r="A61" s="44" t="s">
        <v>30</v>
      </c>
      <c r="B61" s="14" t="s">
        <v>4</v>
      </c>
      <c r="C61" s="8" t="s">
        <v>5</v>
      </c>
      <c r="D61" s="8" t="s">
        <v>65</v>
      </c>
      <c r="E61" s="51" t="s">
        <v>63</v>
      </c>
      <c r="F61" s="39">
        <v>500</v>
      </c>
    </row>
    <row r="62" spans="1:6" ht="12.75" customHeight="1">
      <c r="A62" s="18" t="s">
        <v>26</v>
      </c>
      <c r="B62" s="16" t="s">
        <v>4</v>
      </c>
      <c r="C62" s="10" t="s">
        <v>7</v>
      </c>
      <c r="D62" s="7"/>
      <c r="E62" s="54"/>
      <c r="F62" s="41">
        <f>F63+F65+F67</f>
        <v>49270.82</v>
      </c>
    </row>
    <row r="63" spans="1:6" ht="12.75">
      <c r="A63" s="28" t="s">
        <v>107</v>
      </c>
      <c r="B63" s="23" t="s">
        <v>4</v>
      </c>
      <c r="C63" s="24" t="s">
        <v>7</v>
      </c>
      <c r="D63" s="24" t="s">
        <v>108</v>
      </c>
      <c r="E63" s="52"/>
      <c r="F63" s="38">
        <f>F64</f>
        <v>45624.67</v>
      </c>
    </row>
    <row r="64" spans="1:6" ht="12.75">
      <c r="A64" s="112" t="s">
        <v>59</v>
      </c>
      <c r="B64" s="14" t="s">
        <v>4</v>
      </c>
      <c r="C64" s="8" t="s">
        <v>7</v>
      </c>
      <c r="D64" s="8" t="s">
        <v>108</v>
      </c>
      <c r="E64" s="51" t="s">
        <v>60</v>
      </c>
      <c r="F64" s="39">
        <v>45624.67</v>
      </c>
    </row>
    <row r="65" spans="1:6" ht="18.75" customHeight="1">
      <c r="A65" s="28" t="s">
        <v>115</v>
      </c>
      <c r="B65" s="23" t="s">
        <v>4</v>
      </c>
      <c r="C65" s="24" t="s">
        <v>7</v>
      </c>
      <c r="D65" s="24" t="s">
        <v>116</v>
      </c>
      <c r="E65" s="52"/>
      <c r="F65" s="38">
        <f>F66</f>
        <v>3646.15</v>
      </c>
    </row>
    <row r="66" spans="1:6" ht="12.75">
      <c r="A66" s="112" t="s">
        <v>59</v>
      </c>
      <c r="B66" s="14" t="s">
        <v>4</v>
      </c>
      <c r="C66" s="8" t="s">
        <v>7</v>
      </c>
      <c r="D66" s="8" t="s">
        <v>116</v>
      </c>
      <c r="E66" s="51" t="s">
        <v>60</v>
      </c>
      <c r="F66" s="39">
        <v>3646.15</v>
      </c>
    </row>
    <row r="67" spans="1:6" ht="12.75">
      <c r="A67" s="126" t="s">
        <v>26</v>
      </c>
      <c r="B67" s="127" t="s">
        <v>4</v>
      </c>
      <c r="C67" s="128" t="s">
        <v>7</v>
      </c>
      <c r="D67" s="11" t="s">
        <v>76</v>
      </c>
      <c r="E67" s="128"/>
      <c r="F67" s="40">
        <f>F68+F70</f>
        <v>0</v>
      </c>
    </row>
    <row r="68" spans="1:6" ht="12.75">
      <c r="A68" s="129" t="s">
        <v>27</v>
      </c>
      <c r="B68" s="130" t="s">
        <v>4</v>
      </c>
      <c r="C68" s="29" t="s">
        <v>7</v>
      </c>
      <c r="D68" s="24" t="s">
        <v>77</v>
      </c>
      <c r="E68" s="29"/>
      <c r="F68" s="38">
        <f>F69</f>
        <v>0</v>
      </c>
    </row>
    <row r="69" spans="1:6" ht="12.75">
      <c r="A69" s="112" t="s">
        <v>59</v>
      </c>
      <c r="B69" s="131" t="s">
        <v>4</v>
      </c>
      <c r="C69" s="9" t="s">
        <v>7</v>
      </c>
      <c r="D69" s="8" t="s">
        <v>77</v>
      </c>
      <c r="E69" s="9" t="s">
        <v>60</v>
      </c>
      <c r="F69" s="39"/>
    </row>
    <row r="70" spans="1:6" ht="12.75">
      <c r="A70" s="55" t="s">
        <v>38</v>
      </c>
      <c r="B70" s="130" t="s">
        <v>4</v>
      </c>
      <c r="C70" s="29" t="s">
        <v>7</v>
      </c>
      <c r="D70" s="24" t="s">
        <v>78</v>
      </c>
      <c r="E70" s="29"/>
      <c r="F70" s="38">
        <f>F71</f>
        <v>0</v>
      </c>
    </row>
    <row r="71" spans="1:6" ht="12.75">
      <c r="A71" s="112" t="s">
        <v>59</v>
      </c>
      <c r="B71" s="131" t="s">
        <v>4</v>
      </c>
      <c r="C71" s="9" t="s">
        <v>7</v>
      </c>
      <c r="D71" s="8" t="s">
        <v>78</v>
      </c>
      <c r="E71" s="9" t="s">
        <v>60</v>
      </c>
      <c r="F71" s="39"/>
    </row>
    <row r="72" spans="1:6" ht="15.75">
      <c r="A72" s="19" t="s">
        <v>33</v>
      </c>
      <c r="B72" s="20" t="s">
        <v>3</v>
      </c>
      <c r="C72" s="21"/>
      <c r="D72" s="21"/>
      <c r="E72" s="53"/>
      <c r="F72" s="42">
        <f>F73</f>
        <v>939620.25</v>
      </c>
    </row>
    <row r="73" spans="1:6" ht="12.75">
      <c r="A73" s="18" t="s">
        <v>14</v>
      </c>
      <c r="B73" s="15" t="s">
        <v>3</v>
      </c>
      <c r="C73" s="7" t="s">
        <v>2</v>
      </c>
      <c r="D73" s="7"/>
      <c r="E73" s="89"/>
      <c r="F73" s="41">
        <f>F74+F77+F79+F81+F83+F85+F87</f>
        <v>939620.25</v>
      </c>
    </row>
    <row r="74" spans="1:6" ht="12.75">
      <c r="A74" s="132" t="s">
        <v>34</v>
      </c>
      <c r="B74" s="133" t="s">
        <v>3</v>
      </c>
      <c r="C74" s="11" t="s">
        <v>2</v>
      </c>
      <c r="D74" s="11" t="s">
        <v>79</v>
      </c>
      <c r="E74" s="11"/>
      <c r="F74" s="40">
        <f>F75+F76</f>
        <v>637915.25</v>
      </c>
    </row>
    <row r="75" spans="1:6" ht="12.75">
      <c r="A75" s="112" t="s">
        <v>59</v>
      </c>
      <c r="B75" s="134" t="s">
        <v>3</v>
      </c>
      <c r="C75" s="8" t="s">
        <v>2</v>
      </c>
      <c r="D75" s="8" t="s">
        <v>79</v>
      </c>
      <c r="E75" s="8" t="s">
        <v>60</v>
      </c>
      <c r="F75" s="43">
        <v>53581.91</v>
      </c>
    </row>
    <row r="76" spans="1:6" ht="38.25">
      <c r="A76" s="112" t="s">
        <v>80</v>
      </c>
      <c r="B76" s="134" t="s">
        <v>3</v>
      </c>
      <c r="C76" s="8" t="s">
        <v>2</v>
      </c>
      <c r="D76" s="8" t="s">
        <v>79</v>
      </c>
      <c r="E76" s="8" t="s">
        <v>81</v>
      </c>
      <c r="F76" s="43">
        <v>584333.34</v>
      </c>
    </row>
    <row r="77" spans="1:6" ht="25.5">
      <c r="A77" s="132" t="s">
        <v>118</v>
      </c>
      <c r="B77" s="133" t="s">
        <v>3</v>
      </c>
      <c r="C77" s="11" t="s">
        <v>2</v>
      </c>
      <c r="D77" s="11" t="s">
        <v>119</v>
      </c>
      <c r="E77" s="11"/>
      <c r="F77" s="40">
        <f>F78</f>
        <v>2000</v>
      </c>
    </row>
    <row r="78" spans="1:6" ht="38.25">
      <c r="A78" s="112" t="s">
        <v>80</v>
      </c>
      <c r="B78" s="134" t="s">
        <v>3</v>
      </c>
      <c r="C78" s="8" t="s">
        <v>2</v>
      </c>
      <c r="D78" s="8" t="s">
        <v>119</v>
      </c>
      <c r="E78" s="8" t="s">
        <v>81</v>
      </c>
      <c r="F78" s="43">
        <v>2000</v>
      </c>
    </row>
    <row r="79" spans="1:6" ht="25.5">
      <c r="A79" s="132" t="s">
        <v>109</v>
      </c>
      <c r="B79" s="133" t="s">
        <v>3</v>
      </c>
      <c r="C79" s="11" t="s">
        <v>2</v>
      </c>
      <c r="D79" s="11" t="s">
        <v>110</v>
      </c>
      <c r="E79" s="11"/>
      <c r="F79" s="40">
        <f>F80</f>
        <v>149500</v>
      </c>
    </row>
    <row r="80" spans="1:6" ht="12.75">
      <c r="A80" s="112" t="s">
        <v>59</v>
      </c>
      <c r="B80" s="134" t="s">
        <v>3</v>
      </c>
      <c r="C80" s="8" t="s">
        <v>2</v>
      </c>
      <c r="D80" s="8" t="s">
        <v>110</v>
      </c>
      <c r="E80" s="8" t="s">
        <v>60</v>
      </c>
      <c r="F80" s="43">
        <v>149500</v>
      </c>
    </row>
    <row r="81" spans="1:6" ht="27.75" customHeight="1">
      <c r="A81" s="77" t="s">
        <v>82</v>
      </c>
      <c r="B81" s="13" t="s">
        <v>3</v>
      </c>
      <c r="C81" s="11" t="s">
        <v>2</v>
      </c>
      <c r="D81" s="11" t="s">
        <v>95</v>
      </c>
      <c r="E81" s="90"/>
      <c r="F81" s="40">
        <f>F82</f>
        <v>500</v>
      </c>
    </row>
    <row r="82" spans="1:6" ht="12.75">
      <c r="A82" s="44" t="s">
        <v>30</v>
      </c>
      <c r="B82" s="45" t="s">
        <v>3</v>
      </c>
      <c r="C82" s="8" t="s">
        <v>2</v>
      </c>
      <c r="D82" s="8" t="s">
        <v>95</v>
      </c>
      <c r="E82" s="8" t="s">
        <v>63</v>
      </c>
      <c r="F82" s="39">
        <v>500</v>
      </c>
    </row>
    <row r="83" spans="1:6" ht="25.5">
      <c r="A83" s="132" t="s">
        <v>111</v>
      </c>
      <c r="B83" s="133" t="s">
        <v>3</v>
      </c>
      <c r="C83" s="11" t="s">
        <v>2</v>
      </c>
      <c r="D83" s="11" t="s">
        <v>112</v>
      </c>
      <c r="E83" s="11"/>
      <c r="F83" s="40">
        <f>F84</f>
        <v>140600</v>
      </c>
    </row>
    <row r="84" spans="1:6" ht="12.75">
      <c r="A84" s="112" t="s">
        <v>59</v>
      </c>
      <c r="B84" s="134" t="s">
        <v>3</v>
      </c>
      <c r="C84" s="8" t="s">
        <v>2</v>
      </c>
      <c r="D84" s="8" t="s">
        <v>112</v>
      </c>
      <c r="E84" s="8" t="s">
        <v>60</v>
      </c>
      <c r="F84" s="43">
        <v>140600</v>
      </c>
    </row>
    <row r="85" spans="1:6" ht="38.25">
      <c r="A85" s="132" t="s">
        <v>120</v>
      </c>
      <c r="B85" s="133" t="s">
        <v>3</v>
      </c>
      <c r="C85" s="11" t="s">
        <v>2</v>
      </c>
      <c r="D85" s="11" t="s">
        <v>121</v>
      </c>
      <c r="E85" s="11"/>
      <c r="F85" s="40">
        <f>F86</f>
        <v>105</v>
      </c>
    </row>
    <row r="86" spans="1:6" ht="38.25">
      <c r="A86" s="112" t="s">
        <v>80</v>
      </c>
      <c r="B86" s="134" t="s">
        <v>3</v>
      </c>
      <c r="C86" s="8" t="s">
        <v>2</v>
      </c>
      <c r="D86" s="8" t="s">
        <v>121</v>
      </c>
      <c r="E86" s="8" t="s">
        <v>81</v>
      </c>
      <c r="F86" s="43">
        <v>105</v>
      </c>
    </row>
    <row r="87" spans="1:6" ht="30" customHeight="1">
      <c r="A87" s="132" t="s">
        <v>114</v>
      </c>
      <c r="B87" s="133" t="s">
        <v>3</v>
      </c>
      <c r="C87" s="11" t="s">
        <v>2</v>
      </c>
      <c r="D87" s="11" t="s">
        <v>113</v>
      </c>
      <c r="E87" s="11"/>
      <c r="F87" s="40">
        <f>F88</f>
        <v>9000</v>
      </c>
    </row>
    <row r="88" spans="1:6" ht="12.75">
      <c r="A88" s="112" t="s">
        <v>59</v>
      </c>
      <c r="B88" s="134" t="s">
        <v>3</v>
      </c>
      <c r="C88" s="8" t="s">
        <v>2</v>
      </c>
      <c r="D88" s="8" t="s">
        <v>113</v>
      </c>
      <c r="E88" s="8" t="s">
        <v>60</v>
      </c>
      <c r="F88" s="43">
        <v>9000</v>
      </c>
    </row>
    <row r="89" spans="1:6" ht="15.75">
      <c r="A89" s="32" t="s">
        <v>10</v>
      </c>
      <c r="B89" s="46"/>
      <c r="C89" s="46"/>
      <c r="D89" s="47"/>
      <c r="E89" s="60"/>
      <c r="F89" s="42">
        <f>F8+F29+F35+F44+F51+F72</f>
        <v>4761000</v>
      </c>
    </row>
    <row r="91" spans="4:6" ht="12.75">
      <c r="D91" s="150" t="s">
        <v>83</v>
      </c>
      <c r="E91" s="150"/>
      <c r="F91" s="151">
        <f>F25+F31+F56+F63+F77+F79+F83</f>
        <v>1204033</v>
      </c>
    </row>
    <row r="92" spans="4:6" ht="12.75">
      <c r="D92" s="150" t="s">
        <v>84</v>
      </c>
      <c r="E92" s="150"/>
      <c r="F92" s="151">
        <f>F11+F13+F20+F22+F27+F37+F41+F47+F49+F54+F58+F60+F66+F67+F74+F81+F85+F87</f>
        <v>3306967</v>
      </c>
    </row>
    <row r="93" spans="4:6" ht="12.75">
      <c r="D93" s="150" t="s">
        <v>85</v>
      </c>
      <c r="E93" s="150"/>
      <c r="F93" s="151">
        <f>F43</f>
        <v>250000</v>
      </c>
    </row>
    <row r="94" spans="4:6" ht="12.75">
      <c r="D94" s="150"/>
      <c r="E94" s="150"/>
      <c r="F94" s="151">
        <f>SUM(F91:F93)</f>
        <v>4761000</v>
      </c>
    </row>
  </sheetData>
  <sheetProtection/>
  <mergeCells count="1">
    <mergeCell ref="A5:F5"/>
  </mergeCells>
  <printOptions/>
  <pageMargins left="0.5905511811023623" right="0.1968503937007874" top="0.1968503937007874" bottom="0.1968503937007874" header="0.5118110236220472" footer="0.1968503937007874"/>
  <pageSetup horizontalDpi="600" verticalDpi="600" orientation="portrait" paperSize="9" scale="75" r:id="rId1"/>
  <headerFooter alignWithMargins="0">
    <oddFooter>&amp;CСтраница 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аап</cp:lastModifiedBy>
  <cp:lastPrinted>2013-11-19T12:10:34Z</cp:lastPrinted>
  <dcterms:created xsi:type="dcterms:W3CDTF">2004-09-08T10:28:32Z</dcterms:created>
  <dcterms:modified xsi:type="dcterms:W3CDTF">2015-01-15T12:31:00Z</dcterms:modified>
  <cp:category/>
  <cp:version/>
  <cp:contentType/>
  <cp:contentStatus/>
</cp:coreProperties>
</file>