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<sst xmlns="http://schemas.openxmlformats.org/spreadsheetml/2006/main" count="376" uniqueCount="83">
  <si>
    <t>Таблица 2</t>
  </si>
  <si>
    <t xml:space="preserve">Плановый период                               </t>
  </si>
  <si>
    <t xml:space="preserve">всего </t>
  </si>
  <si>
    <t>БДО &lt;1&gt;</t>
  </si>
  <si>
    <t>БПО &lt;2&gt;</t>
  </si>
  <si>
    <t>Культура</t>
  </si>
  <si>
    <t>Подраздел</t>
  </si>
  <si>
    <t>Целевая статья</t>
  </si>
  <si>
    <t>01</t>
  </si>
  <si>
    <t>03</t>
  </si>
  <si>
    <t>500</t>
  </si>
  <si>
    <t>04</t>
  </si>
  <si>
    <t>Наименование</t>
  </si>
  <si>
    <t>Код администратора</t>
  </si>
  <si>
    <t>Раздел</t>
  </si>
  <si>
    <t>Вид расходов</t>
  </si>
  <si>
    <t>Общегосударственные вопросы</t>
  </si>
  <si>
    <t>002</t>
  </si>
  <si>
    <t>00</t>
  </si>
  <si>
    <t>Центральный аппарат</t>
  </si>
  <si>
    <t>Выполнение функций органами местного самоуправления</t>
  </si>
  <si>
    <t>Функционирование Правительства Российской Федерации, высших органов исполнительной власти субъектов РФ, местных администраций</t>
  </si>
  <si>
    <t>05</t>
  </si>
  <si>
    <t>Руководство и управление в сфере установленных функций</t>
  </si>
  <si>
    <t>001</t>
  </si>
  <si>
    <t xml:space="preserve"> 00</t>
  </si>
  <si>
    <t>Жилищно-коммунальное хозяйство</t>
  </si>
  <si>
    <t>02</t>
  </si>
  <si>
    <t>Обеспечение деятельности подведомственных учреждений</t>
  </si>
  <si>
    <t>99</t>
  </si>
  <si>
    <t>08</t>
  </si>
  <si>
    <t>36</t>
  </si>
  <si>
    <t xml:space="preserve">       ИТОГО РАСХОДОВ:</t>
  </si>
  <si>
    <t>Текущий год</t>
  </si>
  <si>
    <t xml:space="preserve"> ОБЪЕМЫ БЮДЖЕТНЫХ АССИГНОВАНИЙ</t>
  </si>
  <si>
    <t>Администрация Вешкельского сельского поселения</t>
  </si>
  <si>
    <t>028</t>
  </si>
  <si>
    <t>Функционирование высшего должностного лица субъекта РФ и органа местного самоуправления</t>
  </si>
  <si>
    <t>Глава муниципального образования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</si>
  <si>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</si>
  <si>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</si>
  <si>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</si>
  <si>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Благоустройство</t>
  </si>
  <si>
    <t>600</t>
  </si>
  <si>
    <t>Уличное освещение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</si>
  <si>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</si>
  <si>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440</t>
  </si>
  <si>
    <t>Иные межбюджетные трансферты</t>
  </si>
  <si>
    <t>017</t>
  </si>
  <si>
    <t xml:space="preserve">по главным распорядителям бюджетных средств по разделам, подразделам, целевым </t>
  </si>
  <si>
    <t xml:space="preserve">2013 год         </t>
  </si>
  <si>
    <t>Средства, передаваемые бюджету муниципального района на организацию и осуществление мероприятий по гражданской обороне, защите населения и территории поселения от чрезвычайных ситуаций природного и техногенного характера, по мобилизационной подготовке муниципальных предприятий и учреждений, по осуществлению мероприятий по обеспечению безопасности людей на водных объектах, охране их жизни и здоровья, организация деятельности аварийно-спасательных формирований на территории поселения</t>
  </si>
  <si>
    <t xml:space="preserve">Средства, передаваемые бюджету муниципального района на формирование и исполнение бюджета поселения </t>
  </si>
  <si>
    <t xml:space="preserve">Культура и кинематография </t>
  </si>
  <si>
    <t xml:space="preserve">Дворцы и дома культуры, другие учреждения культуры </t>
  </si>
  <si>
    <t>Библиотеки</t>
  </si>
  <si>
    <t>442</t>
  </si>
  <si>
    <t xml:space="preserve">Средства, передаваемые бюджету муниципального района на организацию библиотечного обслуживания населения, комплектование библиотечных фондов библиотек поселения </t>
  </si>
  <si>
    <t>10</t>
  </si>
  <si>
    <t xml:space="preserve">2014 год         </t>
  </si>
  <si>
    <t>Прочие мероприятия по благоустройству городских округов и поселений</t>
  </si>
  <si>
    <t xml:space="preserve"> руб.</t>
  </si>
  <si>
    <t>статьям и видам расходов в 2013 - 2015 годах</t>
  </si>
  <si>
    <t>Средства, передаваемые бюджету муниципального района на организацию и осуществление мероприятий по организации в границах поселения электро-, тепло-, газо- и водоснабжения населения, водоотведения, снабжения населения топливом</t>
  </si>
  <si>
    <t>Осуществление полномочий Республики Карелия по созданию и обеспечению деятельности административных комиссий и определению перечня должностных лиц, уполномоченных составлять протоколы</t>
  </si>
  <si>
    <t>004</t>
  </si>
  <si>
    <t>Обеспечение проведения выборов и референдумов</t>
  </si>
  <si>
    <t>07</t>
  </si>
  <si>
    <t>Проведение выборов и референдумов</t>
  </si>
  <si>
    <t>020</t>
  </si>
  <si>
    <t>Проведение выборов в представительные органы муниципального образования</t>
  </si>
  <si>
    <t xml:space="preserve">Проведение выборов главы муниципального образования </t>
  </si>
  <si>
    <t>Субсидии бюджетным учреждениям на финансовое обеспечение выполнения муниципального задания</t>
  </si>
  <si>
    <t>110</t>
  </si>
  <si>
    <t>Субсидии бюджетным учреждениям на иные цели</t>
  </si>
  <si>
    <t>612</t>
  </si>
  <si>
    <t xml:space="preserve">2013 год      </t>
  </si>
  <si>
    <t>Национальная безопасность и правоохранительная деятельность</t>
  </si>
  <si>
    <t>Обеспечение пожарной безопасности</t>
  </si>
  <si>
    <t>Мероприятия по предупреждению и ликвидации последствий чрезвычайных ситуаций и стихийных бедствий</t>
  </si>
  <si>
    <t>218</t>
  </si>
  <si>
    <t>Обеспечение добровольной пожарной дружины</t>
  </si>
  <si>
    <t>Софинансирование за счет средств местного бюджета ремонта здания пожарного депо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</si>
</sst>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0"/>
    <numFmt numFmtId="170" formatCode="0.000"/>
    <numFmt numFmtId="171" formatCode="#,##0.0"/>
  </numFmts>
  <fonts count="10">
    <font>
      <sz val="10"/>
      <name val="Arial Cyr"/>
      <family val="0"/>
    </font>
    <font>
      <sz val="12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sz val="10"/>
      <name val="Times New Roman"/>
      <family val="1"/>
    </font>
    <font>
      <i/>
      <sz val="8"/>
      <name val="Times New Roman"/>
      <family val="1"/>
    </font>
  </fonts>
  <fills count="2">
    <fill>
      <patternFill/>
    </fill>
    <fill>
      <patternFill patternType="gray125"/>
    </fill>
  </fills>
  <borders count="41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2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justify"/>
    </xf>
    <xf numFmtId="0" fontId="3" fillId="0" borderId="0" xfId="0" applyFont="1" applyAlignment="1">
      <alignment horizontal="right"/>
    </xf>
    <xf numFmtId="0" fontId="4" fillId="0" borderId="1" xfId="0" applyFont="1" applyBorder="1" applyAlignment="1">
      <alignment vertical="top" wrapText="1"/>
    </xf>
    <xf numFmtId="0" fontId="7" fillId="0" borderId="0" xfId="0" applyFont="1" applyAlignment="1">
      <alignment/>
    </xf>
    <xf numFmtId="171" fontId="5" fillId="0" borderId="2" xfId="0" applyNumberFormat="1" applyFont="1" applyFill="1" applyBorder="1" applyAlignment="1">
      <alignment vertical="top"/>
    </xf>
    <xf numFmtId="0" fontId="4" fillId="0" borderId="2" xfId="0" applyFont="1" applyBorder="1" applyAlignment="1">
      <alignment vertical="top" wrapText="1"/>
    </xf>
    <xf numFmtId="0" fontId="5" fillId="0" borderId="2" xfId="0" applyFont="1" applyBorder="1" applyAlignment="1">
      <alignment vertical="top" wrapText="1"/>
    </xf>
    <xf numFmtId="4" fontId="8" fillId="0" borderId="2" xfId="0" applyNumberFormat="1" applyFont="1" applyFill="1" applyBorder="1" applyAlignment="1">
      <alignment vertical="top"/>
    </xf>
    <xf numFmtId="3" fontId="5" fillId="0" borderId="2" xfId="0" applyNumberFormat="1" applyFont="1" applyFill="1" applyBorder="1" applyAlignment="1">
      <alignment vertical="top"/>
    </xf>
    <xf numFmtId="49" fontId="5" fillId="0" borderId="3" xfId="0" applyNumberFormat="1" applyFont="1" applyFill="1" applyBorder="1" applyAlignment="1" applyProtection="1">
      <alignment horizontal="center" vertical="top"/>
      <protection/>
    </xf>
    <xf numFmtId="49" fontId="5" fillId="0" borderId="2" xfId="0" applyNumberFormat="1" applyFont="1" applyFill="1" applyBorder="1" applyAlignment="1">
      <alignment horizontal="left" vertical="top" wrapText="1"/>
    </xf>
    <xf numFmtId="49" fontId="5" fillId="0" borderId="2" xfId="0" applyNumberFormat="1" applyFont="1" applyFill="1" applyBorder="1" applyAlignment="1" applyProtection="1">
      <alignment horizontal="center" vertical="top"/>
      <protection locked="0"/>
    </xf>
    <xf numFmtId="49" fontId="5" fillId="0" borderId="4" xfId="0" applyNumberFormat="1" applyFont="1" applyFill="1" applyBorder="1" applyAlignment="1" applyProtection="1">
      <alignment horizontal="center" vertical="top"/>
      <protection locked="0"/>
    </xf>
    <xf numFmtId="49" fontId="5" fillId="0" borderId="2" xfId="0" applyNumberFormat="1" applyFont="1" applyFill="1" applyBorder="1" applyAlignment="1" applyProtection="1">
      <alignment horizontal="center" vertical="center" textRotation="90" wrapText="1"/>
      <protection/>
    </xf>
    <xf numFmtId="0" fontId="5" fillId="0" borderId="5" xfId="0" applyFont="1" applyFill="1" applyBorder="1" applyAlignment="1">
      <alignment horizontal="left" vertical="top" wrapText="1"/>
    </xf>
    <xf numFmtId="49" fontId="5" fillId="0" borderId="6" xfId="0" applyNumberFormat="1" applyFont="1" applyFill="1" applyBorder="1" applyAlignment="1" applyProtection="1">
      <alignment horizontal="center" vertical="top"/>
      <protection/>
    </xf>
    <xf numFmtId="4" fontId="5" fillId="0" borderId="2" xfId="0" applyNumberFormat="1" applyFont="1" applyFill="1" applyBorder="1" applyAlignment="1">
      <alignment vertical="top"/>
    </xf>
    <xf numFmtId="0" fontId="5" fillId="0" borderId="0" xfId="0" applyFont="1" applyFill="1" applyAlignment="1">
      <alignment/>
    </xf>
    <xf numFmtId="0" fontId="5" fillId="0" borderId="2" xfId="0" applyFont="1" applyFill="1" applyBorder="1" applyAlignment="1">
      <alignment/>
    </xf>
    <xf numFmtId="0" fontId="5" fillId="0" borderId="7" xfId="0" applyFont="1" applyFill="1" applyBorder="1" applyAlignment="1">
      <alignment/>
    </xf>
    <xf numFmtId="0" fontId="5" fillId="0" borderId="2" xfId="0" applyFont="1" applyFill="1" applyBorder="1" applyAlignment="1">
      <alignment wrapText="1"/>
    </xf>
    <xf numFmtId="0" fontId="5" fillId="0" borderId="0" xfId="0" applyFont="1" applyFill="1" applyAlignment="1">
      <alignment wrapText="1"/>
    </xf>
    <xf numFmtId="49" fontId="5" fillId="0" borderId="2" xfId="0" applyNumberFormat="1" applyFont="1" applyFill="1" applyBorder="1" applyAlignment="1">
      <alignment horizontal="center" vertical="top"/>
    </xf>
    <xf numFmtId="49" fontId="5" fillId="0" borderId="6" xfId="0" applyNumberFormat="1" applyFont="1" applyFill="1" applyBorder="1" applyAlignment="1" applyProtection="1">
      <alignment horizontal="center" vertical="top"/>
      <protection locked="0"/>
    </xf>
    <xf numFmtId="49" fontId="5" fillId="0" borderId="3" xfId="0" applyNumberFormat="1" applyFont="1" applyFill="1" applyBorder="1" applyAlignment="1">
      <alignment horizontal="center" vertical="top"/>
    </xf>
    <xf numFmtId="49" fontId="5" fillId="0" borderId="4" xfId="0" applyNumberFormat="1" applyFont="1" applyFill="1" applyBorder="1" applyAlignment="1">
      <alignment horizontal="center" vertical="top"/>
    </xf>
    <xf numFmtId="0" fontId="9" fillId="0" borderId="5" xfId="0" applyFont="1" applyFill="1" applyBorder="1" applyAlignment="1">
      <alignment horizontal="left" vertical="top" wrapText="1"/>
    </xf>
    <xf numFmtId="49" fontId="5" fillId="0" borderId="6" xfId="0" applyNumberFormat="1" applyFont="1" applyFill="1" applyBorder="1" applyAlignment="1">
      <alignment horizontal="center" vertical="top"/>
    </xf>
    <xf numFmtId="0" fontId="9" fillId="0" borderId="2" xfId="0" applyFont="1" applyFill="1" applyBorder="1" applyAlignment="1">
      <alignment horizontal="left" vertical="top" wrapText="1"/>
    </xf>
    <xf numFmtId="49" fontId="5" fillId="0" borderId="8" xfId="0" applyNumberFormat="1" applyFont="1" applyFill="1" applyBorder="1" applyAlignment="1">
      <alignment horizontal="center" vertical="top"/>
    </xf>
    <xf numFmtId="49" fontId="5" fillId="0" borderId="9" xfId="0" applyNumberFormat="1" applyFont="1" applyFill="1" applyBorder="1" applyAlignment="1">
      <alignment horizontal="center" vertical="top"/>
    </xf>
    <xf numFmtId="49" fontId="5" fillId="0" borderId="9" xfId="0" applyNumberFormat="1" applyFont="1" applyFill="1" applyBorder="1" applyAlignment="1" applyProtection="1">
      <alignment horizontal="center" vertical="top"/>
      <protection locked="0"/>
    </xf>
    <xf numFmtId="0" fontId="5" fillId="0" borderId="4" xfId="0" applyFont="1" applyFill="1" applyBorder="1" applyAlignment="1">
      <alignment/>
    </xf>
    <xf numFmtId="0" fontId="5" fillId="0" borderId="10" xfId="0" applyFont="1" applyFill="1" applyBorder="1" applyAlignment="1">
      <alignment wrapText="1"/>
    </xf>
    <xf numFmtId="0" fontId="5" fillId="0" borderId="11" xfId="0" applyFont="1" applyFill="1" applyBorder="1" applyAlignment="1">
      <alignment/>
    </xf>
    <xf numFmtId="49" fontId="5" fillId="0" borderId="12" xfId="0" applyNumberFormat="1" applyFont="1" applyFill="1" applyBorder="1" applyAlignment="1" applyProtection="1">
      <alignment horizontal="center" vertical="top"/>
      <protection/>
    </xf>
    <xf numFmtId="4" fontId="5" fillId="0" borderId="9" xfId="0" applyNumberFormat="1" applyFont="1" applyFill="1" applyBorder="1" applyAlignment="1">
      <alignment vertical="top"/>
    </xf>
    <xf numFmtId="49" fontId="5" fillId="0" borderId="8" xfId="0" applyNumberFormat="1" applyFont="1" applyFill="1" applyBorder="1" applyAlignment="1" applyProtection="1">
      <alignment horizontal="center" vertical="top"/>
      <protection/>
    </xf>
    <xf numFmtId="49" fontId="5" fillId="0" borderId="2" xfId="0" applyNumberFormat="1" applyFont="1" applyFill="1" applyBorder="1" applyAlignment="1" applyProtection="1">
      <alignment horizontal="center" vertical="top"/>
      <protection/>
    </xf>
    <xf numFmtId="0" fontId="5" fillId="0" borderId="2" xfId="0" applyFont="1" applyFill="1" applyBorder="1" applyAlignment="1" applyProtection="1">
      <alignment horizontal="right" vertical="top" wrapText="1"/>
      <protection/>
    </xf>
    <xf numFmtId="49" fontId="5" fillId="0" borderId="2" xfId="0" applyNumberFormat="1" applyFont="1" applyFill="1" applyBorder="1" applyAlignment="1">
      <alignment horizontal="left" vertical="top"/>
    </xf>
    <xf numFmtId="0" fontId="0" fillId="0" borderId="2" xfId="0" applyBorder="1" applyAlignment="1">
      <alignment/>
    </xf>
    <xf numFmtId="4" fontId="5" fillId="0" borderId="2" xfId="0" applyNumberFormat="1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/>
    </xf>
    <xf numFmtId="0" fontId="6" fillId="0" borderId="13" xfId="0" applyFont="1" applyFill="1" applyBorder="1" applyAlignment="1">
      <alignment/>
    </xf>
    <xf numFmtId="0" fontId="6" fillId="0" borderId="3" xfId="0" applyFont="1" applyFill="1" applyBorder="1" applyAlignment="1">
      <alignment/>
    </xf>
    <xf numFmtId="49" fontId="5" fillId="0" borderId="14" xfId="0" applyNumberFormat="1" applyFont="1" applyFill="1" applyBorder="1" applyAlignment="1" applyProtection="1">
      <alignment horizontal="center" vertical="top"/>
      <protection locked="0"/>
    </xf>
    <xf numFmtId="0" fontId="5" fillId="0" borderId="4" xfId="0" applyFont="1" applyFill="1" applyBorder="1" applyAlignment="1" applyProtection="1">
      <alignment horizontal="center" vertical="center" wrapText="1"/>
      <protection/>
    </xf>
    <xf numFmtId="49" fontId="5" fillId="0" borderId="2" xfId="0" applyNumberFormat="1" applyFont="1" applyFill="1" applyBorder="1" applyAlignment="1" applyProtection="1">
      <alignment horizontal="center" vertical="center" wrapText="1"/>
      <protection/>
    </xf>
    <xf numFmtId="49" fontId="5" fillId="0" borderId="4" xfId="0" applyNumberFormat="1" applyFont="1" applyFill="1" applyBorder="1" applyAlignment="1" applyProtection="1">
      <alignment horizontal="center" vertical="center" textRotation="90" wrapText="1"/>
      <protection/>
    </xf>
    <xf numFmtId="0" fontId="5" fillId="0" borderId="15" xfId="0" applyFont="1" applyFill="1" applyBorder="1" applyAlignment="1">
      <alignment horizontal="left" vertical="top" wrapText="1"/>
    </xf>
    <xf numFmtId="49" fontId="5" fillId="0" borderId="16" xfId="0" applyNumberFormat="1" applyFont="1" applyFill="1" applyBorder="1" applyAlignment="1">
      <alignment horizontal="left" vertical="top" wrapText="1"/>
    </xf>
    <xf numFmtId="49" fontId="5" fillId="0" borderId="17" xfId="0" applyNumberFormat="1" applyFont="1" applyFill="1" applyBorder="1" applyAlignment="1">
      <alignment horizontal="center" vertical="top"/>
    </xf>
    <xf numFmtId="49" fontId="5" fillId="0" borderId="16" xfId="0" applyNumberFormat="1" applyFont="1" applyFill="1" applyBorder="1" applyAlignment="1">
      <alignment horizontal="center" vertical="top"/>
    </xf>
    <xf numFmtId="49" fontId="5" fillId="0" borderId="18" xfId="0" applyNumberFormat="1" applyFont="1" applyFill="1" applyBorder="1" applyAlignment="1">
      <alignment horizontal="center" vertical="top"/>
    </xf>
    <xf numFmtId="4" fontId="5" fillId="0" borderId="16" xfId="0" applyNumberFormat="1" applyFont="1" applyFill="1" applyBorder="1" applyAlignment="1">
      <alignment vertical="top"/>
    </xf>
    <xf numFmtId="0" fontId="5" fillId="0" borderId="11" xfId="0" applyFont="1" applyFill="1" applyBorder="1" applyAlignment="1">
      <alignment wrapText="1"/>
    </xf>
    <xf numFmtId="49" fontId="5" fillId="0" borderId="14" xfId="0" applyNumberFormat="1" applyFont="1" applyFill="1" applyBorder="1" applyAlignment="1">
      <alignment horizontal="center" vertical="top"/>
    </xf>
    <xf numFmtId="0" fontId="4" fillId="0" borderId="1" xfId="0" applyFont="1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0" fillId="0" borderId="19" xfId="0" applyBorder="1" applyAlignment="1">
      <alignment vertical="top" wrapText="1"/>
    </xf>
    <xf numFmtId="0" fontId="4" fillId="0" borderId="20" xfId="0" applyFont="1" applyBorder="1" applyAlignment="1">
      <alignment vertical="top" wrapText="1"/>
    </xf>
    <xf numFmtId="0" fontId="4" fillId="0" borderId="21" xfId="0" applyFont="1" applyBorder="1" applyAlignment="1">
      <alignment vertical="top" wrapText="1"/>
    </xf>
    <xf numFmtId="0" fontId="4" fillId="0" borderId="22" xfId="0" applyFont="1" applyBorder="1" applyAlignment="1">
      <alignment vertical="top" wrapText="1"/>
    </xf>
    <xf numFmtId="49" fontId="5" fillId="0" borderId="23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4" xfId="0" applyFont="1" applyFill="1" applyBorder="1" applyAlignment="1">
      <alignment/>
    </xf>
    <xf numFmtId="0" fontId="6" fillId="0" borderId="25" xfId="0" applyFont="1" applyFill="1" applyBorder="1" applyAlignment="1">
      <alignment/>
    </xf>
    <xf numFmtId="0" fontId="6" fillId="0" borderId="26" xfId="0" applyFont="1" applyFill="1" applyBorder="1" applyAlignment="1">
      <alignment/>
    </xf>
    <xf numFmtId="0" fontId="6" fillId="0" borderId="0" xfId="0" applyFont="1" applyFill="1" applyAlignment="1">
      <alignment/>
    </xf>
    <xf numFmtId="0" fontId="6" fillId="0" borderId="27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49" fontId="5" fillId="0" borderId="28" xfId="0" applyNumberFormat="1" applyFont="1" applyFill="1" applyBorder="1" applyAlignment="1" applyProtection="1">
      <alignment horizontal="center" vertical="center" textRotation="90" wrapText="1"/>
      <protection/>
    </xf>
    <xf numFmtId="49" fontId="5" fillId="0" borderId="29" xfId="0" applyNumberFormat="1" applyFont="1" applyFill="1" applyBorder="1" applyAlignment="1" applyProtection="1">
      <alignment horizontal="center" vertical="center" textRotation="90" wrapText="1"/>
      <protection/>
    </xf>
    <xf numFmtId="49" fontId="5" fillId="0" borderId="30" xfId="0" applyNumberFormat="1" applyFont="1" applyFill="1" applyBorder="1" applyAlignment="1" applyProtection="1">
      <alignment horizontal="center" vertical="center" textRotation="90" wrapText="1"/>
      <protection/>
    </xf>
    <xf numFmtId="0" fontId="4" fillId="0" borderId="31" xfId="0" applyFont="1" applyBorder="1" applyAlignment="1">
      <alignment vertical="top" wrapText="1"/>
    </xf>
    <xf numFmtId="0" fontId="4" fillId="0" borderId="24" xfId="0" applyFont="1" applyBorder="1" applyAlignment="1">
      <alignment vertical="top" wrapText="1"/>
    </xf>
    <xf numFmtId="0" fontId="4" fillId="0" borderId="32" xfId="0" applyFont="1" applyBorder="1" applyAlignment="1">
      <alignment vertical="top" wrapText="1"/>
    </xf>
    <xf numFmtId="0" fontId="4" fillId="0" borderId="33" xfId="0" applyFont="1" applyBorder="1" applyAlignment="1">
      <alignment vertical="top" wrapText="1"/>
    </xf>
    <xf numFmtId="0" fontId="4" fillId="0" borderId="34" xfId="0" applyFont="1" applyBorder="1" applyAlignment="1">
      <alignment vertical="top" wrapText="1"/>
    </xf>
    <xf numFmtId="0" fontId="4" fillId="0" borderId="35" xfId="0" applyFont="1" applyBorder="1" applyAlignment="1">
      <alignment vertical="top" wrapText="1"/>
    </xf>
    <xf numFmtId="0" fontId="5" fillId="0" borderId="31" xfId="0" applyFont="1" applyFill="1" applyBorder="1" applyAlignment="1" applyProtection="1">
      <alignment horizontal="center" vertical="center" wrapText="1"/>
      <protection/>
    </xf>
    <xf numFmtId="0" fontId="5" fillId="0" borderId="36" xfId="0" applyFont="1" applyFill="1" applyBorder="1" applyAlignment="1" applyProtection="1">
      <alignment horizontal="center" vertical="center" wrapText="1"/>
      <protection/>
    </xf>
    <xf numFmtId="0" fontId="5" fillId="0" borderId="33" xfId="0" applyFont="1" applyFill="1" applyBorder="1" applyAlignment="1" applyProtection="1">
      <alignment horizontal="center" vertical="center" wrapText="1"/>
      <protection/>
    </xf>
    <xf numFmtId="0" fontId="5" fillId="0" borderId="1" xfId="0" applyFont="1" applyFill="1" applyBorder="1" applyAlignment="1" applyProtection="1">
      <alignment horizontal="center" vertical="center" textRotation="90" wrapText="1"/>
      <protection/>
    </xf>
    <xf numFmtId="0" fontId="6" fillId="0" borderId="10" xfId="0" applyFont="1" applyFill="1" applyBorder="1" applyAlignment="1">
      <alignment horizontal="center" vertical="center" textRotation="90" wrapText="1"/>
    </xf>
    <xf numFmtId="0" fontId="6" fillId="0" borderId="19" xfId="0" applyFont="1" applyFill="1" applyBorder="1" applyAlignment="1">
      <alignment horizontal="center" vertical="center" textRotation="90" wrapText="1"/>
    </xf>
    <xf numFmtId="49" fontId="5" fillId="0" borderId="37" xfId="0" applyNumberFormat="1" applyFont="1" applyFill="1" applyBorder="1" applyAlignment="1" applyProtection="1">
      <alignment horizontal="center" vertical="center" textRotation="90" wrapText="1"/>
      <protection/>
    </xf>
    <xf numFmtId="49" fontId="5" fillId="0" borderId="6" xfId="0" applyNumberFormat="1" applyFont="1" applyFill="1" applyBorder="1" applyAlignment="1" applyProtection="1">
      <alignment horizontal="center" vertical="center" textRotation="90" wrapText="1"/>
      <protection/>
    </xf>
    <xf numFmtId="49" fontId="5" fillId="0" borderId="38" xfId="0" applyNumberFormat="1" applyFont="1" applyFill="1" applyBorder="1" applyAlignment="1" applyProtection="1">
      <alignment horizontal="center" vertical="center" textRotation="90" wrapText="1"/>
      <protection/>
    </xf>
    <xf numFmtId="49" fontId="5" fillId="0" borderId="39" xfId="0" applyNumberFormat="1" applyFont="1" applyFill="1" applyBorder="1" applyAlignment="1" applyProtection="1">
      <alignment horizontal="center" vertical="center" textRotation="90" wrapText="1"/>
      <protection/>
    </xf>
    <xf numFmtId="49" fontId="5" fillId="0" borderId="2" xfId="0" applyNumberFormat="1" applyFont="1" applyFill="1" applyBorder="1" applyAlignment="1" applyProtection="1">
      <alignment horizontal="center" vertical="center" textRotation="90" wrapText="1"/>
      <protection/>
    </xf>
    <xf numFmtId="49" fontId="5" fillId="0" borderId="40" xfId="0" applyNumberFormat="1" applyFont="1" applyFill="1" applyBorder="1" applyAlignment="1" applyProtection="1">
      <alignment horizontal="center" vertical="center" textRotation="90" wrapText="1"/>
      <protection/>
    </xf>
    <xf numFmtId="49" fontId="5" fillId="0" borderId="3" xfId="0" applyNumberFormat="1" applyFont="1" applyFill="1" applyBorder="1" applyAlignment="1" applyProtection="1">
      <alignment horizontal="center" vertical="top"/>
      <protection/>
    </xf>
    <xf numFmtId="49" fontId="5" fillId="0" borderId="2" xfId="0" applyNumberFormat="1" applyFont="1" applyFill="1" applyBorder="1" applyAlignment="1" applyProtection="1">
      <alignment horizontal="center" vertical="top"/>
      <protection locked="0"/>
    </xf>
    <xf numFmtId="49" fontId="5" fillId="0" borderId="29" xfId="0" applyNumberFormat="1" applyFont="1" applyFill="1" applyBorder="1" applyAlignment="1" applyProtection="1">
      <alignment horizontal="center" vertical="top"/>
      <protection locked="0"/>
    </xf>
    <xf numFmtId="0" fontId="5" fillId="0" borderId="2" xfId="0" applyFont="1" applyFill="1" applyBorder="1" applyAlignment="1">
      <alignment wrapText="1"/>
    </xf>
    <xf numFmtId="0" fontId="5" fillId="0" borderId="2" xfId="0" applyFont="1" applyFill="1" applyBorder="1" applyAlignment="1">
      <alignment/>
    </xf>
    <xf numFmtId="4" fontId="5" fillId="0" borderId="2" xfId="0" applyNumberFormat="1" applyFont="1" applyFill="1" applyBorder="1" applyAlignment="1">
      <alignment vertical="top"/>
    </xf>
    <xf numFmtId="0" fontId="6" fillId="0" borderId="2" xfId="0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8"/>
  <sheetViews>
    <sheetView tabSelected="1" workbookViewId="0" topLeftCell="C48">
      <selection activeCell="I72" sqref="I72"/>
    </sheetView>
  </sheetViews>
  <sheetFormatPr defaultColWidth="9.00390625" defaultRowHeight="12.75"/>
  <cols>
    <col min="1" max="1" width="46.125" style="0" customWidth="1"/>
    <col min="2" max="2" width="5.875" style="0" customWidth="1"/>
    <col min="3" max="3" width="5.25390625" style="0" customWidth="1"/>
    <col min="4" max="4" width="5.125" style="0" customWidth="1"/>
    <col min="5" max="5" width="5.875" style="0" customWidth="1"/>
    <col min="6" max="7" width="4.25390625" style="0" customWidth="1"/>
    <col min="8" max="8" width="6.625" style="0" customWidth="1"/>
    <col min="9" max="9" width="10.00390625" style="0" bestFit="1" customWidth="1"/>
    <col min="10" max="10" width="10.125" style="0" customWidth="1"/>
    <col min="16" max="16" width="10.00390625" style="0" bestFit="1" customWidth="1"/>
  </cols>
  <sheetData>
    <row r="1" spans="1:14" ht="15.75">
      <c r="A1" s="1"/>
      <c r="N1" s="1" t="s">
        <v>0</v>
      </c>
    </row>
    <row r="2" ht="15.75">
      <c r="A2" s="1"/>
    </row>
    <row r="3" ht="15.75">
      <c r="A3" s="1"/>
    </row>
    <row r="4" spans="1:2" ht="12.75">
      <c r="A4" s="2"/>
      <c r="B4" s="2" t="s">
        <v>34</v>
      </c>
    </row>
    <row r="5" spans="1:2" ht="12.75">
      <c r="A5" s="2"/>
      <c r="B5" s="2" t="s">
        <v>49</v>
      </c>
    </row>
    <row r="6" spans="1:2" ht="12.75">
      <c r="A6" s="3"/>
      <c r="B6" s="6" t="s">
        <v>62</v>
      </c>
    </row>
    <row r="7" ht="13.5" thickBot="1">
      <c r="A7" s="4" t="s">
        <v>61</v>
      </c>
    </row>
    <row r="8" spans="1:18" ht="12.75" customHeight="1">
      <c r="A8" s="83" t="s">
        <v>12</v>
      </c>
      <c r="B8" s="86" t="s">
        <v>13</v>
      </c>
      <c r="C8" s="89" t="s">
        <v>14</v>
      </c>
      <c r="D8" s="92" t="s">
        <v>6</v>
      </c>
      <c r="E8" s="67" t="s">
        <v>7</v>
      </c>
      <c r="F8" s="68"/>
      <c r="G8" s="69"/>
      <c r="H8" s="74" t="s">
        <v>15</v>
      </c>
      <c r="I8" s="61" t="s">
        <v>33</v>
      </c>
      <c r="J8" s="77" t="s">
        <v>1</v>
      </c>
      <c r="K8" s="78"/>
      <c r="L8" s="78"/>
      <c r="M8" s="78"/>
      <c r="N8" s="78"/>
      <c r="O8" s="78"/>
      <c r="P8" s="78"/>
      <c r="Q8" s="78"/>
      <c r="R8" s="79"/>
    </row>
    <row r="9" spans="1:18" ht="13.5" thickBot="1">
      <c r="A9" s="84"/>
      <c r="B9" s="87"/>
      <c r="C9" s="90"/>
      <c r="D9" s="93"/>
      <c r="E9" s="70"/>
      <c r="F9" s="71"/>
      <c r="G9" s="72"/>
      <c r="H9" s="75"/>
      <c r="I9" s="62"/>
      <c r="J9" s="80"/>
      <c r="K9" s="81"/>
      <c r="L9" s="81"/>
      <c r="M9" s="81"/>
      <c r="N9" s="81"/>
      <c r="O9" s="81"/>
      <c r="P9" s="81"/>
      <c r="Q9" s="81"/>
      <c r="R9" s="82"/>
    </row>
    <row r="10" spans="1:18" ht="13.5" thickBot="1">
      <c r="A10" s="84"/>
      <c r="B10" s="87"/>
      <c r="C10" s="90"/>
      <c r="D10" s="93"/>
      <c r="E10" s="70"/>
      <c r="F10" s="71"/>
      <c r="G10" s="72"/>
      <c r="H10" s="75"/>
      <c r="I10" s="62"/>
      <c r="J10" s="64" t="s">
        <v>76</v>
      </c>
      <c r="K10" s="65"/>
      <c r="L10" s="66"/>
      <c r="M10" s="64" t="s">
        <v>50</v>
      </c>
      <c r="N10" s="65"/>
      <c r="O10" s="66"/>
      <c r="P10" s="64" t="s">
        <v>59</v>
      </c>
      <c r="Q10" s="65"/>
      <c r="R10" s="66"/>
    </row>
    <row r="11" spans="1:18" ht="12.75">
      <c r="A11" s="84"/>
      <c r="B11" s="87"/>
      <c r="C11" s="90"/>
      <c r="D11" s="93"/>
      <c r="E11" s="70"/>
      <c r="F11" s="71"/>
      <c r="G11" s="72"/>
      <c r="H11" s="75"/>
      <c r="I11" s="62"/>
      <c r="J11" s="61" t="s">
        <v>2</v>
      </c>
      <c r="K11" s="61" t="s">
        <v>3</v>
      </c>
      <c r="L11" s="61" t="s">
        <v>4</v>
      </c>
      <c r="M11" s="61" t="s">
        <v>2</v>
      </c>
      <c r="N11" s="61" t="s">
        <v>3</v>
      </c>
      <c r="O11" s="61" t="s">
        <v>4</v>
      </c>
      <c r="P11" s="61" t="s">
        <v>2</v>
      </c>
      <c r="Q11" s="61" t="s">
        <v>3</v>
      </c>
      <c r="R11" s="61" t="s">
        <v>4</v>
      </c>
    </row>
    <row r="12" spans="1:18" ht="12.75">
      <c r="A12" s="84"/>
      <c r="B12" s="87"/>
      <c r="C12" s="90"/>
      <c r="D12" s="93"/>
      <c r="E12" s="70"/>
      <c r="F12" s="71"/>
      <c r="G12" s="72"/>
      <c r="H12" s="75"/>
      <c r="I12" s="62"/>
      <c r="J12" s="62"/>
      <c r="K12" s="62"/>
      <c r="L12" s="62"/>
      <c r="M12" s="62"/>
      <c r="N12" s="62"/>
      <c r="O12" s="62"/>
      <c r="P12" s="62"/>
      <c r="Q12" s="62"/>
      <c r="R12" s="62"/>
    </row>
    <row r="13" spans="1:18" ht="36.75" customHeight="1" thickBot="1">
      <c r="A13" s="85"/>
      <c r="B13" s="88"/>
      <c r="C13" s="91"/>
      <c r="D13" s="94"/>
      <c r="E13" s="70"/>
      <c r="F13" s="73"/>
      <c r="G13" s="72"/>
      <c r="H13" s="76"/>
      <c r="I13" s="63"/>
      <c r="J13" s="63"/>
      <c r="K13" s="63"/>
      <c r="L13" s="63"/>
      <c r="M13" s="63"/>
      <c r="N13" s="63"/>
      <c r="O13" s="63"/>
      <c r="P13" s="63"/>
      <c r="Q13" s="63"/>
      <c r="R13" s="63"/>
    </row>
    <row r="14" spans="1:18" ht="18.75" customHeight="1">
      <c r="A14" s="50" t="s">
        <v>35</v>
      </c>
      <c r="B14" s="51" t="s">
        <v>36</v>
      </c>
      <c r="C14" s="16"/>
      <c r="D14" s="16"/>
      <c r="E14" s="46"/>
      <c r="F14" s="47"/>
      <c r="G14" s="48"/>
      <c r="H14" s="52"/>
      <c r="I14" s="45"/>
      <c r="J14" s="45"/>
      <c r="K14" s="5"/>
      <c r="L14" s="5"/>
      <c r="M14" s="5"/>
      <c r="N14" s="5"/>
      <c r="O14" s="5"/>
      <c r="P14" s="5"/>
      <c r="Q14" s="5"/>
      <c r="R14" s="5"/>
    </row>
    <row r="15" spans="1:18" ht="12.75">
      <c r="A15" s="53" t="s">
        <v>16</v>
      </c>
      <c r="B15" s="54" t="s">
        <v>36</v>
      </c>
      <c r="C15" s="55" t="s">
        <v>8</v>
      </c>
      <c r="D15" s="56"/>
      <c r="E15" s="56"/>
      <c r="F15" s="56"/>
      <c r="G15" s="56"/>
      <c r="H15" s="57"/>
      <c r="I15" s="58">
        <f>I16+I20+I32+I38</f>
        <v>725051.54</v>
      </c>
      <c r="J15" s="19">
        <f>J16+J20+J32</f>
        <v>972100</v>
      </c>
      <c r="K15" s="7">
        <f>J15</f>
        <v>972100</v>
      </c>
      <c r="L15" s="8"/>
      <c r="M15" s="7">
        <f>J15*0.78479460453</f>
        <v>762898.835063613</v>
      </c>
      <c r="N15" s="7">
        <f>M15</f>
        <v>762898.835063613</v>
      </c>
      <c r="O15" s="8"/>
      <c r="P15" s="7">
        <f>N15</f>
        <v>762898.835063613</v>
      </c>
      <c r="Q15" s="7">
        <f>P15</f>
        <v>762898.835063613</v>
      </c>
      <c r="R15" s="8"/>
    </row>
    <row r="16" spans="1:18" ht="22.5">
      <c r="A16" s="17" t="s">
        <v>37</v>
      </c>
      <c r="B16" s="13" t="s">
        <v>36</v>
      </c>
      <c r="C16" s="18" t="s">
        <v>8</v>
      </c>
      <c r="D16" s="14" t="s">
        <v>27</v>
      </c>
      <c r="E16" s="14"/>
      <c r="F16" s="14"/>
      <c r="G16" s="14"/>
      <c r="H16" s="15"/>
      <c r="I16" s="19">
        <f>I17</f>
        <v>320000</v>
      </c>
      <c r="J16" s="19">
        <f>J17</f>
        <v>421000</v>
      </c>
      <c r="K16" s="7">
        <f aca="true" t="shared" si="0" ref="K16:K68">J16</f>
        <v>421000</v>
      </c>
      <c r="L16" s="8"/>
      <c r="M16" s="7">
        <f aca="true" t="shared" si="1" ref="M16:M64">J16*0.78479460453</f>
        <v>330398.52850713005</v>
      </c>
      <c r="N16" s="11">
        <f aca="true" t="shared" si="2" ref="N16:N68">M16</f>
        <v>330398.52850713005</v>
      </c>
      <c r="O16" s="8"/>
      <c r="P16" s="11">
        <f aca="true" t="shared" si="3" ref="P16:P57">N16</f>
        <v>330398.52850713005</v>
      </c>
      <c r="Q16" s="11">
        <f aca="true" t="shared" si="4" ref="Q16:Q68">P16</f>
        <v>330398.52850713005</v>
      </c>
      <c r="R16" s="8"/>
    </row>
    <row r="17" spans="1:18" ht="12" customHeight="1">
      <c r="A17" s="17" t="s">
        <v>23</v>
      </c>
      <c r="B17" s="13" t="s">
        <v>36</v>
      </c>
      <c r="C17" s="18" t="s">
        <v>8</v>
      </c>
      <c r="D17" s="14" t="s">
        <v>27</v>
      </c>
      <c r="E17" s="14" t="s">
        <v>17</v>
      </c>
      <c r="F17" s="14" t="s">
        <v>18</v>
      </c>
      <c r="G17" s="14" t="s">
        <v>18</v>
      </c>
      <c r="H17" s="15"/>
      <c r="I17" s="19">
        <f>I18</f>
        <v>320000</v>
      </c>
      <c r="J17" s="19">
        <f>J18</f>
        <v>421000</v>
      </c>
      <c r="K17" s="7">
        <f t="shared" si="0"/>
        <v>421000</v>
      </c>
      <c r="L17" s="8"/>
      <c r="M17" s="7">
        <f t="shared" si="1"/>
        <v>330398.52850713005</v>
      </c>
      <c r="N17" s="11">
        <f t="shared" si="2"/>
        <v>330398.52850713005</v>
      </c>
      <c r="O17" s="8"/>
      <c r="P17" s="11">
        <f t="shared" si="3"/>
        <v>330398.52850713005</v>
      </c>
      <c r="Q17" s="11">
        <f t="shared" si="4"/>
        <v>330398.52850713005</v>
      </c>
      <c r="R17" s="8"/>
    </row>
    <row r="18" spans="1:18" ht="12.75">
      <c r="A18" s="20" t="s">
        <v>38</v>
      </c>
      <c r="B18" s="13" t="s">
        <v>36</v>
      </c>
      <c r="C18" s="18" t="s">
        <v>8</v>
      </c>
      <c r="D18" s="14" t="s">
        <v>27</v>
      </c>
      <c r="E18" s="14" t="s">
        <v>17</v>
      </c>
      <c r="F18" s="14" t="s">
        <v>9</v>
      </c>
      <c r="G18" s="14" t="s">
        <v>18</v>
      </c>
      <c r="H18" s="15"/>
      <c r="I18" s="19">
        <f>I19</f>
        <v>320000</v>
      </c>
      <c r="J18" s="19">
        <f>J19</f>
        <v>421000</v>
      </c>
      <c r="K18" s="7">
        <f t="shared" si="0"/>
        <v>421000</v>
      </c>
      <c r="L18" s="8"/>
      <c r="M18" s="7">
        <f t="shared" si="1"/>
        <v>330398.52850713005</v>
      </c>
      <c r="N18" s="11">
        <f t="shared" si="2"/>
        <v>330398.52850713005</v>
      </c>
      <c r="O18" s="8"/>
      <c r="P18" s="11">
        <f t="shared" si="3"/>
        <v>330398.52850713005</v>
      </c>
      <c r="Q18" s="11">
        <f t="shared" si="4"/>
        <v>330398.52850713005</v>
      </c>
      <c r="R18" s="8"/>
    </row>
    <row r="19" spans="1:18" ht="14.25" customHeight="1">
      <c r="A19" s="21" t="s">
        <v>20</v>
      </c>
      <c r="B19" s="13" t="s">
        <v>36</v>
      </c>
      <c r="C19" s="12" t="s">
        <v>8</v>
      </c>
      <c r="D19" s="14" t="s">
        <v>27</v>
      </c>
      <c r="E19" s="14" t="s">
        <v>17</v>
      </c>
      <c r="F19" s="14" t="s">
        <v>9</v>
      </c>
      <c r="G19" s="14" t="s">
        <v>18</v>
      </c>
      <c r="H19" s="15" t="s">
        <v>10</v>
      </c>
      <c r="I19" s="19">
        <v>320000</v>
      </c>
      <c r="J19" s="19">
        <v>421000</v>
      </c>
      <c r="K19" s="7">
        <f t="shared" si="0"/>
        <v>421000</v>
      </c>
      <c r="L19" s="8"/>
      <c r="M19" s="7">
        <f t="shared" si="1"/>
        <v>330398.52850713005</v>
      </c>
      <c r="N19" s="11">
        <f t="shared" si="2"/>
        <v>330398.52850713005</v>
      </c>
      <c r="O19" s="8"/>
      <c r="P19" s="11">
        <f t="shared" si="3"/>
        <v>330398.52850713005</v>
      </c>
      <c r="Q19" s="11">
        <f t="shared" si="4"/>
        <v>330398.52850713005</v>
      </c>
      <c r="R19" s="8"/>
    </row>
    <row r="20" spans="1:18" ht="33.75">
      <c r="A20" s="17" t="s">
        <v>21</v>
      </c>
      <c r="B20" s="13" t="s">
        <v>36</v>
      </c>
      <c r="C20" s="18" t="s">
        <v>8</v>
      </c>
      <c r="D20" s="14" t="s">
        <v>11</v>
      </c>
      <c r="E20" s="14"/>
      <c r="F20" s="14"/>
      <c r="G20" s="14"/>
      <c r="H20" s="15"/>
      <c r="I20" s="19">
        <f>I21+I30</f>
        <v>403851.54</v>
      </c>
      <c r="J20" s="19">
        <f>J21+J30</f>
        <v>519000</v>
      </c>
      <c r="K20" s="7">
        <f t="shared" si="0"/>
        <v>519000</v>
      </c>
      <c r="L20" s="8"/>
      <c r="M20" s="7">
        <f t="shared" si="1"/>
        <v>407308.39975107</v>
      </c>
      <c r="N20" s="11">
        <f t="shared" si="2"/>
        <v>407308.39975107</v>
      </c>
      <c r="O20" s="8"/>
      <c r="P20" s="11">
        <f t="shared" si="3"/>
        <v>407308.39975107</v>
      </c>
      <c r="Q20" s="11">
        <f t="shared" si="4"/>
        <v>407308.39975107</v>
      </c>
      <c r="R20" s="8"/>
    </row>
    <row r="21" spans="1:18" ht="14.25" customHeight="1">
      <c r="A21" s="17" t="s">
        <v>23</v>
      </c>
      <c r="B21" s="13" t="s">
        <v>36</v>
      </c>
      <c r="C21" s="18" t="s">
        <v>8</v>
      </c>
      <c r="D21" s="14" t="s">
        <v>11</v>
      </c>
      <c r="E21" s="14" t="s">
        <v>17</v>
      </c>
      <c r="F21" s="14" t="s">
        <v>18</v>
      </c>
      <c r="G21" s="14" t="s">
        <v>18</v>
      </c>
      <c r="H21" s="15"/>
      <c r="I21" s="19">
        <f>I22+I24+I26+I28</f>
        <v>403851.54</v>
      </c>
      <c r="J21" s="19">
        <f>J22+J24+J26+J28</f>
        <v>514000</v>
      </c>
      <c r="K21" s="7">
        <f t="shared" si="0"/>
        <v>514000</v>
      </c>
      <c r="L21" s="8"/>
      <c r="M21" s="7">
        <f t="shared" si="1"/>
        <v>403384.42672842</v>
      </c>
      <c r="N21" s="11">
        <f t="shared" si="2"/>
        <v>403384.42672842</v>
      </c>
      <c r="O21" s="8"/>
      <c r="P21" s="11">
        <f t="shared" si="3"/>
        <v>403384.42672842</v>
      </c>
      <c r="Q21" s="11">
        <f t="shared" si="4"/>
        <v>403384.42672842</v>
      </c>
      <c r="R21" s="8"/>
    </row>
    <row r="22" spans="1:18" ht="12.75">
      <c r="A22" s="17" t="s">
        <v>19</v>
      </c>
      <c r="B22" s="13" t="s">
        <v>36</v>
      </c>
      <c r="C22" s="18" t="s">
        <v>8</v>
      </c>
      <c r="D22" s="14" t="s">
        <v>11</v>
      </c>
      <c r="E22" s="14" t="s">
        <v>17</v>
      </c>
      <c r="F22" s="14" t="s">
        <v>11</v>
      </c>
      <c r="G22" s="14" t="s">
        <v>18</v>
      </c>
      <c r="H22" s="15"/>
      <c r="I22" s="19">
        <f>I23</f>
        <v>363851.54</v>
      </c>
      <c r="J22" s="19">
        <f>J23</f>
        <v>474000</v>
      </c>
      <c r="K22" s="7">
        <f t="shared" si="0"/>
        <v>474000</v>
      </c>
      <c r="L22" s="8"/>
      <c r="M22" s="7">
        <f t="shared" si="1"/>
        <v>371992.64254722005</v>
      </c>
      <c r="N22" s="11">
        <f t="shared" si="2"/>
        <v>371992.64254722005</v>
      </c>
      <c r="O22" s="8"/>
      <c r="P22" s="11">
        <f t="shared" si="3"/>
        <v>371992.64254722005</v>
      </c>
      <c r="Q22" s="11">
        <f t="shared" si="4"/>
        <v>371992.64254722005</v>
      </c>
      <c r="R22" s="8"/>
    </row>
    <row r="23" spans="1:18" ht="12.75">
      <c r="A23" s="22" t="s">
        <v>20</v>
      </c>
      <c r="B23" s="13" t="s">
        <v>36</v>
      </c>
      <c r="C23" s="18" t="s">
        <v>8</v>
      </c>
      <c r="D23" s="14" t="s">
        <v>11</v>
      </c>
      <c r="E23" s="14" t="s">
        <v>17</v>
      </c>
      <c r="F23" s="14" t="s">
        <v>11</v>
      </c>
      <c r="G23" s="14" t="s">
        <v>18</v>
      </c>
      <c r="H23" s="15" t="s">
        <v>10</v>
      </c>
      <c r="I23" s="19">
        <v>363851.54</v>
      </c>
      <c r="J23" s="19">
        <v>474000</v>
      </c>
      <c r="K23" s="7">
        <f t="shared" si="0"/>
        <v>474000</v>
      </c>
      <c r="L23" s="8"/>
      <c r="M23" s="7">
        <f t="shared" si="1"/>
        <v>371992.64254722005</v>
      </c>
      <c r="N23" s="11">
        <f t="shared" si="2"/>
        <v>371992.64254722005</v>
      </c>
      <c r="O23" s="8"/>
      <c r="P23" s="11">
        <f t="shared" si="3"/>
        <v>371992.64254722005</v>
      </c>
      <c r="Q23" s="11">
        <f t="shared" si="4"/>
        <v>371992.64254722005</v>
      </c>
      <c r="R23" s="8"/>
    </row>
    <row r="24" spans="1:18" ht="112.5">
      <c r="A24" s="23" t="s">
        <v>51</v>
      </c>
      <c r="B24" s="13" t="s">
        <v>36</v>
      </c>
      <c r="C24" s="12" t="s">
        <v>8</v>
      </c>
      <c r="D24" s="14" t="s">
        <v>11</v>
      </c>
      <c r="E24" s="14" t="s">
        <v>17</v>
      </c>
      <c r="F24" s="14" t="s">
        <v>11</v>
      </c>
      <c r="G24" s="14" t="s">
        <v>8</v>
      </c>
      <c r="H24" s="15"/>
      <c r="I24" s="19">
        <f>I25</f>
        <v>10000</v>
      </c>
      <c r="J24" s="19">
        <f>J25</f>
        <v>10000</v>
      </c>
      <c r="K24" s="7">
        <f t="shared" si="0"/>
        <v>10000</v>
      </c>
      <c r="L24" s="8"/>
      <c r="M24" s="7">
        <f t="shared" si="1"/>
        <v>7847.9460453</v>
      </c>
      <c r="N24" s="11">
        <f t="shared" si="2"/>
        <v>7847.9460453</v>
      </c>
      <c r="O24" s="8"/>
      <c r="P24" s="11">
        <f t="shared" si="3"/>
        <v>7847.9460453</v>
      </c>
      <c r="Q24" s="11">
        <f t="shared" si="4"/>
        <v>7847.9460453</v>
      </c>
      <c r="R24" s="8"/>
    </row>
    <row r="25" spans="1:18" ht="14.25" customHeight="1">
      <c r="A25" s="22" t="s">
        <v>47</v>
      </c>
      <c r="B25" s="13" t="s">
        <v>36</v>
      </c>
      <c r="C25" s="18" t="s">
        <v>8</v>
      </c>
      <c r="D25" s="14" t="s">
        <v>11</v>
      </c>
      <c r="E25" s="14" t="s">
        <v>17</v>
      </c>
      <c r="F25" s="14" t="s">
        <v>11</v>
      </c>
      <c r="G25" s="14" t="s">
        <v>8</v>
      </c>
      <c r="H25" s="15" t="s">
        <v>48</v>
      </c>
      <c r="I25" s="19">
        <v>10000</v>
      </c>
      <c r="J25" s="19">
        <v>10000</v>
      </c>
      <c r="K25" s="7">
        <f t="shared" si="0"/>
        <v>10000</v>
      </c>
      <c r="L25" s="8"/>
      <c r="M25" s="7">
        <f t="shared" si="1"/>
        <v>7847.9460453</v>
      </c>
      <c r="N25" s="11">
        <f t="shared" si="2"/>
        <v>7847.9460453</v>
      </c>
      <c r="O25" s="8"/>
      <c r="P25" s="11">
        <f t="shared" si="3"/>
        <v>7847.9460453</v>
      </c>
      <c r="Q25" s="11">
        <f t="shared" si="4"/>
        <v>7847.9460453</v>
      </c>
      <c r="R25" s="8"/>
    </row>
    <row r="26" spans="1:18" ht="22.5">
      <c r="A26" s="24" t="s">
        <v>52</v>
      </c>
      <c r="B26" s="13" t="s">
        <v>36</v>
      </c>
      <c r="C26" s="18" t="s">
        <v>8</v>
      </c>
      <c r="D26" s="14" t="s">
        <v>11</v>
      </c>
      <c r="E26" s="14" t="s">
        <v>17</v>
      </c>
      <c r="F26" s="14" t="s">
        <v>11</v>
      </c>
      <c r="G26" s="14" t="s">
        <v>27</v>
      </c>
      <c r="H26" s="15"/>
      <c r="I26" s="19">
        <f>I27</f>
        <v>10000</v>
      </c>
      <c r="J26" s="19">
        <f>J27</f>
        <v>10000</v>
      </c>
      <c r="K26" s="7">
        <f t="shared" si="0"/>
        <v>10000</v>
      </c>
      <c r="L26" s="8"/>
      <c r="M26" s="7">
        <f t="shared" si="1"/>
        <v>7847.9460453</v>
      </c>
      <c r="N26" s="11">
        <f t="shared" si="2"/>
        <v>7847.9460453</v>
      </c>
      <c r="O26" s="8"/>
      <c r="P26" s="11">
        <f t="shared" si="3"/>
        <v>7847.9460453</v>
      </c>
      <c r="Q26" s="11">
        <f t="shared" si="4"/>
        <v>7847.9460453</v>
      </c>
      <c r="R26" s="8"/>
    </row>
    <row r="27" spans="1:18" ht="15" customHeight="1">
      <c r="A27" s="22" t="s">
        <v>47</v>
      </c>
      <c r="B27" s="13" t="s">
        <v>36</v>
      </c>
      <c r="C27" s="18" t="s">
        <v>8</v>
      </c>
      <c r="D27" s="14" t="s">
        <v>11</v>
      </c>
      <c r="E27" s="14" t="s">
        <v>17</v>
      </c>
      <c r="F27" s="14" t="s">
        <v>11</v>
      </c>
      <c r="G27" s="14" t="s">
        <v>27</v>
      </c>
      <c r="H27" s="15" t="s">
        <v>48</v>
      </c>
      <c r="I27" s="19">
        <v>10000</v>
      </c>
      <c r="J27" s="19">
        <v>10000</v>
      </c>
      <c r="K27" s="7">
        <f t="shared" si="0"/>
        <v>10000</v>
      </c>
      <c r="L27" s="8"/>
      <c r="M27" s="7">
        <f t="shared" si="1"/>
        <v>7847.9460453</v>
      </c>
      <c r="N27" s="11">
        <f t="shared" si="2"/>
        <v>7847.9460453</v>
      </c>
      <c r="O27" s="8"/>
      <c r="P27" s="11">
        <f t="shared" si="3"/>
        <v>7847.9460453</v>
      </c>
      <c r="Q27" s="11">
        <f t="shared" si="4"/>
        <v>7847.9460453</v>
      </c>
      <c r="R27" s="8"/>
    </row>
    <row r="28" spans="1:18" ht="15.75" customHeight="1">
      <c r="A28" s="24" t="s">
        <v>63</v>
      </c>
      <c r="B28" s="18" t="s">
        <v>36</v>
      </c>
      <c r="C28" s="18" t="s">
        <v>8</v>
      </c>
      <c r="D28" s="14" t="s">
        <v>11</v>
      </c>
      <c r="E28" s="14" t="s">
        <v>17</v>
      </c>
      <c r="F28" s="14" t="s">
        <v>11</v>
      </c>
      <c r="G28" s="14" t="s">
        <v>27</v>
      </c>
      <c r="H28" s="15"/>
      <c r="I28" s="19">
        <f>I29</f>
        <v>20000</v>
      </c>
      <c r="J28" s="19">
        <f>J29</f>
        <v>20000</v>
      </c>
      <c r="K28" s="10">
        <f>K29</f>
        <v>5000</v>
      </c>
      <c r="L28" s="8"/>
      <c r="M28" s="7">
        <f t="shared" si="1"/>
        <v>15695.8920906</v>
      </c>
      <c r="N28" s="11">
        <f t="shared" si="2"/>
        <v>15695.8920906</v>
      </c>
      <c r="O28" s="8"/>
      <c r="P28" s="11">
        <f>N28</f>
        <v>15695.8920906</v>
      </c>
      <c r="Q28" s="11">
        <f t="shared" si="4"/>
        <v>15695.8920906</v>
      </c>
      <c r="R28" s="8"/>
    </row>
    <row r="29" spans="1:18" ht="15" customHeight="1">
      <c r="A29" s="22" t="s">
        <v>47</v>
      </c>
      <c r="B29" s="18" t="s">
        <v>36</v>
      </c>
      <c r="C29" s="18" t="s">
        <v>8</v>
      </c>
      <c r="D29" s="14" t="s">
        <v>11</v>
      </c>
      <c r="E29" s="14" t="s">
        <v>17</v>
      </c>
      <c r="F29" s="14" t="s">
        <v>11</v>
      </c>
      <c r="G29" s="14" t="s">
        <v>9</v>
      </c>
      <c r="H29" s="15" t="s">
        <v>48</v>
      </c>
      <c r="I29" s="19">
        <v>20000</v>
      </c>
      <c r="J29" s="19">
        <v>20000</v>
      </c>
      <c r="K29" s="10">
        <f>K30</f>
        <v>5000</v>
      </c>
      <c r="L29" s="8"/>
      <c r="M29" s="7">
        <f t="shared" si="1"/>
        <v>15695.8920906</v>
      </c>
      <c r="N29" s="11">
        <f t="shared" si="2"/>
        <v>15695.8920906</v>
      </c>
      <c r="O29" s="8"/>
      <c r="P29" s="11">
        <f>N29</f>
        <v>15695.8920906</v>
      </c>
      <c r="Q29" s="11">
        <f t="shared" si="4"/>
        <v>15695.8920906</v>
      </c>
      <c r="R29" s="8"/>
    </row>
    <row r="30" spans="1:18" ht="33.75" customHeight="1">
      <c r="A30" s="23" t="s">
        <v>64</v>
      </c>
      <c r="B30" s="13" t="s">
        <v>36</v>
      </c>
      <c r="C30" s="41" t="s">
        <v>8</v>
      </c>
      <c r="D30" s="14" t="s">
        <v>11</v>
      </c>
      <c r="E30" s="14" t="s">
        <v>65</v>
      </c>
      <c r="F30" s="14" t="s">
        <v>58</v>
      </c>
      <c r="G30" s="14" t="s">
        <v>18</v>
      </c>
      <c r="H30" s="14"/>
      <c r="I30" s="19">
        <f>I31</f>
        <v>0</v>
      </c>
      <c r="J30" s="19">
        <f>J31</f>
        <v>5000</v>
      </c>
      <c r="K30" s="7">
        <f>J30</f>
        <v>5000</v>
      </c>
      <c r="L30" s="8"/>
      <c r="M30" s="7">
        <f t="shared" si="1"/>
        <v>3923.97302265</v>
      </c>
      <c r="N30" s="11">
        <f t="shared" si="2"/>
        <v>3923.97302265</v>
      </c>
      <c r="O30" s="8"/>
      <c r="P30" s="11">
        <f>N30</f>
        <v>3923.97302265</v>
      </c>
      <c r="Q30" s="11">
        <f t="shared" si="4"/>
        <v>3923.97302265</v>
      </c>
      <c r="R30" s="8"/>
    </row>
    <row r="31" spans="1:18" ht="12.75">
      <c r="A31" s="59" t="s">
        <v>20</v>
      </c>
      <c r="B31" s="13" t="s">
        <v>36</v>
      </c>
      <c r="C31" s="12" t="s">
        <v>8</v>
      </c>
      <c r="D31" s="14" t="s">
        <v>11</v>
      </c>
      <c r="E31" s="14" t="s">
        <v>65</v>
      </c>
      <c r="F31" s="14" t="s">
        <v>58</v>
      </c>
      <c r="G31" s="14" t="s">
        <v>18</v>
      </c>
      <c r="H31" s="15" t="s">
        <v>10</v>
      </c>
      <c r="I31" s="19"/>
      <c r="J31" s="19">
        <v>5000</v>
      </c>
      <c r="K31" s="7">
        <f t="shared" si="0"/>
        <v>5000</v>
      </c>
      <c r="L31" s="8"/>
      <c r="M31" s="7">
        <f t="shared" si="1"/>
        <v>3923.97302265</v>
      </c>
      <c r="N31" s="11">
        <f t="shared" si="2"/>
        <v>3923.97302265</v>
      </c>
      <c r="O31" s="8"/>
      <c r="P31" s="11">
        <f t="shared" si="3"/>
        <v>3923.97302265</v>
      </c>
      <c r="Q31" s="11">
        <f t="shared" si="4"/>
        <v>3923.97302265</v>
      </c>
      <c r="R31" s="8"/>
    </row>
    <row r="32" spans="1:18" ht="12.75" customHeight="1">
      <c r="A32" s="23" t="s">
        <v>66</v>
      </c>
      <c r="B32" s="13" t="s">
        <v>36</v>
      </c>
      <c r="C32" s="41" t="s">
        <v>8</v>
      </c>
      <c r="D32" s="14" t="s">
        <v>67</v>
      </c>
      <c r="E32" s="14"/>
      <c r="F32" s="14"/>
      <c r="G32" s="14"/>
      <c r="H32" s="14"/>
      <c r="I32" s="19">
        <f>I34+I36</f>
        <v>0</v>
      </c>
      <c r="J32" s="19">
        <f>J34+J36</f>
        <v>32100</v>
      </c>
      <c r="K32" s="7">
        <f t="shared" si="0"/>
        <v>32100</v>
      </c>
      <c r="L32" s="8"/>
      <c r="M32" s="7">
        <f t="shared" si="1"/>
        <v>25191.906805413</v>
      </c>
      <c r="N32" s="11">
        <f t="shared" si="2"/>
        <v>25191.906805413</v>
      </c>
      <c r="O32" s="8"/>
      <c r="P32" s="11">
        <f t="shared" si="3"/>
        <v>25191.906805413</v>
      </c>
      <c r="Q32" s="11">
        <f t="shared" si="4"/>
        <v>25191.906805413</v>
      </c>
      <c r="R32" s="8"/>
    </row>
    <row r="33" spans="1:18" ht="12.75">
      <c r="A33" s="23" t="s">
        <v>68</v>
      </c>
      <c r="B33" s="13" t="s">
        <v>36</v>
      </c>
      <c r="C33" s="41" t="s">
        <v>8</v>
      </c>
      <c r="D33" s="14" t="s">
        <v>67</v>
      </c>
      <c r="E33" s="14" t="s">
        <v>69</v>
      </c>
      <c r="F33" s="14" t="s">
        <v>18</v>
      </c>
      <c r="G33" s="14" t="s">
        <v>18</v>
      </c>
      <c r="H33" s="14"/>
      <c r="I33" s="19">
        <f>I34+I36</f>
        <v>0</v>
      </c>
      <c r="J33" s="19">
        <f>J34+J36</f>
        <v>32100</v>
      </c>
      <c r="K33" s="7">
        <f t="shared" si="0"/>
        <v>32100</v>
      </c>
      <c r="L33" s="8"/>
      <c r="M33" s="7">
        <f t="shared" si="1"/>
        <v>25191.906805413</v>
      </c>
      <c r="N33" s="11">
        <f t="shared" si="2"/>
        <v>25191.906805413</v>
      </c>
      <c r="O33" s="8"/>
      <c r="P33" s="11">
        <f t="shared" si="3"/>
        <v>25191.906805413</v>
      </c>
      <c r="Q33" s="11">
        <f t="shared" si="4"/>
        <v>25191.906805413</v>
      </c>
      <c r="R33" s="8"/>
    </row>
    <row r="34" spans="1:18" ht="22.5">
      <c r="A34" s="23" t="s">
        <v>70</v>
      </c>
      <c r="B34" s="13" t="s">
        <v>36</v>
      </c>
      <c r="C34" s="41" t="s">
        <v>8</v>
      </c>
      <c r="D34" s="14" t="s">
        <v>67</v>
      </c>
      <c r="E34" s="14" t="s">
        <v>69</v>
      </c>
      <c r="F34" s="14" t="s">
        <v>18</v>
      </c>
      <c r="G34" s="14" t="s">
        <v>27</v>
      </c>
      <c r="H34" s="14"/>
      <c r="I34" s="19">
        <f>I35</f>
        <v>0</v>
      </c>
      <c r="J34" s="19">
        <f>J35</f>
        <v>31000</v>
      </c>
      <c r="K34" s="7">
        <f t="shared" si="0"/>
        <v>31000</v>
      </c>
      <c r="L34" s="9"/>
      <c r="M34" s="7">
        <f t="shared" si="1"/>
        <v>24328.632740430003</v>
      </c>
      <c r="N34" s="11">
        <f t="shared" si="2"/>
        <v>24328.632740430003</v>
      </c>
      <c r="O34" s="9"/>
      <c r="P34" s="11">
        <f t="shared" si="3"/>
        <v>24328.632740430003</v>
      </c>
      <c r="Q34" s="11">
        <f t="shared" si="4"/>
        <v>24328.632740430003</v>
      </c>
      <c r="R34" s="9"/>
    </row>
    <row r="35" spans="1:18" ht="12" customHeight="1">
      <c r="A35" s="21" t="s">
        <v>20</v>
      </c>
      <c r="B35" s="13" t="s">
        <v>36</v>
      </c>
      <c r="C35" s="41" t="s">
        <v>8</v>
      </c>
      <c r="D35" s="14" t="s">
        <v>67</v>
      </c>
      <c r="E35" s="14" t="s">
        <v>69</v>
      </c>
      <c r="F35" s="14" t="s">
        <v>18</v>
      </c>
      <c r="G35" s="14" t="s">
        <v>27</v>
      </c>
      <c r="H35" s="14" t="s">
        <v>10</v>
      </c>
      <c r="I35" s="19"/>
      <c r="J35" s="19">
        <v>31000</v>
      </c>
      <c r="K35" s="7">
        <f t="shared" si="0"/>
        <v>31000</v>
      </c>
      <c r="L35" s="9"/>
      <c r="M35" s="7">
        <f t="shared" si="1"/>
        <v>24328.632740430003</v>
      </c>
      <c r="N35" s="11">
        <f t="shared" si="2"/>
        <v>24328.632740430003</v>
      </c>
      <c r="O35" s="9"/>
      <c r="P35" s="11">
        <f t="shared" si="3"/>
        <v>24328.632740430003</v>
      </c>
      <c r="Q35" s="11">
        <f t="shared" si="4"/>
        <v>24328.632740430003</v>
      </c>
      <c r="R35" s="9"/>
    </row>
    <row r="36" spans="1:18" ht="12.75">
      <c r="A36" s="20" t="s">
        <v>71</v>
      </c>
      <c r="B36" s="13" t="s">
        <v>36</v>
      </c>
      <c r="C36" s="12" t="s">
        <v>8</v>
      </c>
      <c r="D36" s="14" t="s">
        <v>67</v>
      </c>
      <c r="E36" s="14" t="s">
        <v>69</v>
      </c>
      <c r="F36" s="14" t="s">
        <v>18</v>
      </c>
      <c r="G36" s="14" t="s">
        <v>9</v>
      </c>
      <c r="H36" s="15"/>
      <c r="I36" s="19">
        <f>I37</f>
        <v>0</v>
      </c>
      <c r="J36" s="19">
        <f>J37</f>
        <v>1100</v>
      </c>
      <c r="K36" s="7">
        <f t="shared" si="0"/>
        <v>1100</v>
      </c>
      <c r="L36" s="9"/>
      <c r="M36" s="7">
        <f t="shared" si="1"/>
        <v>863.274064983</v>
      </c>
      <c r="N36" s="11">
        <f t="shared" si="2"/>
        <v>863.274064983</v>
      </c>
      <c r="O36" s="9"/>
      <c r="P36" s="11">
        <f t="shared" si="3"/>
        <v>863.274064983</v>
      </c>
      <c r="Q36" s="11">
        <f t="shared" si="4"/>
        <v>863.274064983</v>
      </c>
      <c r="R36" s="9"/>
    </row>
    <row r="37" spans="1:18" ht="12.75">
      <c r="A37" s="21" t="s">
        <v>20</v>
      </c>
      <c r="B37" s="13" t="s">
        <v>36</v>
      </c>
      <c r="C37" s="41" t="s">
        <v>8</v>
      </c>
      <c r="D37" s="14" t="s">
        <v>67</v>
      </c>
      <c r="E37" s="14" t="s">
        <v>69</v>
      </c>
      <c r="F37" s="14" t="s">
        <v>18</v>
      </c>
      <c r="G37" s="14" t="s">
        <v>9</v>
      </c>
      <c r="H37" s="14" t="s">
        <v>10</v>
      </c>
      <c r="I37" s="19"/>
      <c r="J37" s="19">
        <v>1100</v>
      </c>
      <c r="K37" s="7">
        <f t="shared" si="0"/>
        <v>1100</v>
      </c>
      <c r="L37" s="9"/>
      <c r="M37" s="7">
        <f t="shared" si="1"/>
        <v>863.274064983</v>
      </c>
      <c r="N37" s="11">
        <f t="shared" si="2"/>
        <v>863.274064983</v>
      </c>
      <c r="O37" s="9"/>
      <c r="P37" s="11">
        <f t="shared" si="3"/>
        <v>863.274064983</v>
      </c>
      <c r="Q37" s="11">
        <f t="shared" si="4"/>
        <v>863.274064983</v>
      </c>
      <c r="R37" s="9"/>
    </row>
    <row r="38" spans="1:18" ht="12.75">
      <c r="A38" s="17" t="s">
        <v>39</v>
      </c>
      <c r="B38" s="13" t="s">
        <v>36</v>
      </c>
      <c r="C38" s="18" t="s">
        <v>27</v>
      </c>
      <c r="D38" s="14"/>
      <c r="E38" s="14"/>
      <c r="F38" s="14"/>
      <c r="G38" s="14"/>
      <c r="H38" s="15"/>
      <c r="I38" s="19">
        <v>1200</v>
      </c>
      <c r="J38" s="19">
        <f>J39</f>
        <v>70000</v>
      </c>
      <c r="K38" s="7">
        <f t="shared" si="0"/>
        <v>70000</v>
      </c>
      <c r="L38" s="9"/>
      <c r="M38" s="7">
        <f t="shared" si="1"/>
        <v>54935.6223171</v>
      </c>
      <c r="N38" s="11">
        <f t="shared" si="2"/>
        <v>54935.6223171</v>
      </c>
      <c r="O38" s="9"/>
      <c r="P38" s="11">
        <f t="shared" si="3"/>
        <v>54935.6223171</v>
      </c>
      <c r="Q38" s="11">
        <f t="shared" si="4"/>
        <v>54935.6223171</v>
      </c>
      <c r="R38" s="9"/>
    </row>
    <row r="39" spans="1:18" ht="12.75">
      <c r="A39" s="17" t="s">
        <v>40</v>
      </c>
      <c r="B39" s="13" t="s">
        <v>36</v>
      </c>
      <c r="C39" s="18" t="s">
        <v>27</v>
      </c>
      <c r="D39" s="14" t="s">
        <v>9</v>
      </c>
      <c r="E39" s="14"/>
      <c r="F39" s="14"/>
      <c r="G39" s="14"/>
      <c r="H39" s="15"/>
      <c r="I39" s="19">
        <f>I40</f>
        <v>0</v>
      </c>
      <c r="J39" s="19">
        <f>J40</f>
        <v>70000</v>
      </c>
      <c r="K39" s="7">
        <f t="shared" si="0"/>
        <v>70000</v>
      </c>
      <c r="L39" s="9"/>
      <c r="M39" s="7">
        <f t="shared" si="1"/>
        <v>54935.6223171</v>
      </c>
      <c r="N39" s="11">
        <f t="shared" si="2"/>
        <v>54935.6223171</v>
      </c>
      <c r="O39" s="9"/>
      <c r="P39" s="11">
        <f t="shared" si="3"/>
        <v>54935.6223171</v>
      </c>
      <c r="Q39" s="11">
        <f t="shared" si="4"/>
        <v>54935.6223171</v>
      </c>
      <c r="R39" s="9"/>
    </row>
    <row r="40" spans="1:18" ht="12.75">
      <c r="A40" s="20" t="s">
        <v>23</v>
      </c>
      <c r="B40" s="13" t="s">
        <v>36</v>
      </c>
      <c r="C40" s="18" t="s">
        <v>27</v>
      </c>
      <c r="D40" s="14" t="s">
        <v>9</v>
      </c>
      <c r="E40" s="14" t="s">
        <v>24</v>
      </c>
      <c r="F40" s="14" t="s">
        <v>18</v>
      </c>
      <c r="G40" s="14" t="s">
        <v>18</v>
      </c>
      <c r="H40" s="15"/>
      <c r="I40" s="19"/>
      <c r="J40" s="19">
        <f>J41</f>
        <v>70000</v>
      </c>
      <c r="K40" s="7">
        <f t="shared" si="0"/>
        <v>70000</v>
      </c>
      <c r="L40" s="9"/>
      <c r="M40" s="7">
        <f t="shared" si="1"/>
        <v>54935.6223171</v>
      </c>
      <c r="N40" s="11">
        <f t="shared" si="2"/>
        <v>54935.6223171</v>
      </c>
      <c r="O40" s="9"/>
      <c r="P40" s="11">
        <f t="shared" si="3"/>
        <v>54935.6223171</v>
      </c>
      <c r="Q40" s="11">
        <f t="shared" si="4"/>
        <v>54935.6223171</v>
      </c>
      <c r="R40" s="9"/>
    </row>
    <row r="41" spans="1:18" ht="22.5">
      <c r="A41" s="23" t="s">
        <v>41</v>
      </c>
      <c r="B41" s="13" t="s">
        <v>36</v>
      </c>
      <c r="C41" s="12" t="s">
        <v>27</v>
      </c>
      <c r="D41" s="14" t="s">
        <v>9</v>
      </c>
      <c r="E41" s="14" t="s">
        <v>24</v>
      </c>
      <c r="F41" s="14" t="s">
        <v>31</v>
      </c>
      <c r="G41" s="14" t="s">
        <v>18</v>
      </c>
      <c r="H41" s="15"/>
      <c r="I41" s="19">
        <f>I42</f>
        <v>170500</v>
      </c>
      <c r="J41" s="19">
        <f>J42</f>
        <v>70000</v>
      </c>
      <c r="K41" s="7">
        <f t="shared" si="0"/>
        <v>70000</v>
      </c>
      <c r="L41" s="9"/>
      <c r="M41" s="7">
        <f t="shared" si="1"/>
        <v>54935.6223171</v>
      </c>
      <c r="N41" s="11">
        <f t="shared" si="2"/>
        <v>54935.6223171</v>
      </c>
      <c r="O41" s="9"/>
      <c r="P41" s="11">
        <f t="shared" si="3"/>
        <v>54935.6223171</v>
      </c>
      <c r="Q41" s="11">
        <f t="shared" si="4"/>
        <v>54935.6223171</v>
      </c>
      <c r="R41" s="9"/>
    </row>
    <row r="42" spans="1:18" ht="12.75">
      <c r="A42" s="21" t="s">
        <v>20</v>
      </c>
      <c r="B42" s="13" t="s">
        <v>36</v>
      </c>
      <c r="C42" s="12" t="s">
        <v>27</v>
      </c>
      <c r="D42" s="14" t="s">
        <v>9</v>
      </c>
      <c r="E42" s="14" t="s">
        <v>24</v>
      </c>
      <c r="F42" s="14" t="s">
        <v>31</v>
      </c>
      <c r="G42" s="14" t="s">
        <v>18</v>
      </c>
      <c r="H42" s="15" t="s">
        <v>10</v>
      </c>
      <c r="I42" s="19">
        <f>I43</f>
        <v>170500</v>
      </c>
      <c r="J42" s="19">
        <v>70000</v>
      </c>
      <c r="K42" s="7">
        <f t="shared" si="0"/>
        <v>70000</v>
      </c>
      <c r="L42" s="9"/>
      <c r="M42" s="7">
        <f t="shared" si="1"/>
        <v>54935.6223171</v>
      </c>
      <c r="N42" s="11">
        <f t="shared" si="2"/>
        <v>54935.6223171</v>
      </c>
      <c r="O42" s="9"/>
      <c r="P42" s="11">
        <f t="shared" si="3"/>
        <v>54935.6223171</v>
      </c>
      <c r="Q42" s="11">
        <f t="shared" si="4"/>
        <v>54935.6223171</v>
      </c>
      <c r="R42" s="9"/>
    </row>
    <row r="43" spans="1:18" ht="22.5">
      <c r="A43" s="98" t="s">
        <v>77</v>
      </c>
      <c r="B43" s="13" t="s">
        <v>36</v>
      </c>
      <c r="C43" s="95" t="s">
        <v>9</v>
      </c>
      <c r="D43" s="96"/>
      <c r="E43" s="96"/>
      <c r="F43" s="96"/>
      <c r="G43" s="96"/>
      <c r="H43" s="97"/>
      <c r="I43" s="19">
        <f>I44</f>
        <v>170500</v>
      </c>
      <c r="J43" s="100">
        <f>J44</f>
        <v>15900</v>
      </c>
      <c r="K43" s="7">
        <f t="shared" si="0"/>
        <v>15900</v>
      </c>
      <c r="L43" s="9"/>
      <c r="M43" s="7">
        <f t="shared" si="1"/>
        <v>12478.234212027</v>
      </c>
      <c r="N43" s="11">
        <f t="shared" si="2"/>
        <v>12478.234212027</v>
      </c>
      <c r="O43" s="9"/>
      <c r="P43" s="11">
        <f t="shared" si="3"/>
        <v>12478.234212027</v>
      </c>
      <c r="Q43" s="11">
        <f t="shared" si="4"/>
        <v>12478.234212027</v>
      </c>
      <c r="R43" s="9"/>
    </row>
    <row r="44" spans="1:18" ht="12.75">
      <c r="A44" s="99" t="s">
        <v>78</v>
      </c>
      <c r="B44" s="13" t="s">
        <v>36</v>
      </c>
      <c r="C44" s="95" t="s">
        <v>9</v>
      </c>
      <c r="D44" s="96" t="s">
        <v>58</v>
      </c>
      <c r="E44" s="96"/>
      <c r="F44" s="96"/>
      <c r="G44" s="96"/>
      <c r="H44" s="97"/>
      <c r="I44" s="19">
        <v>170500</v>
      </c>
      <c r="J44" s="100">
        <f>J45</f>
        <v>15900</v>
      </c>
      <c r="K44" s="7">
        <f t="shared" si="0"/>
        <v>15900</v>
      </c>
      <c r="L44" s="9"/>
      <c r="M44" s="7">
        <f t="shared" si="1"/>
        <v>12478.234212027</v>
      </c>
      <c r="N44" s="11">
        <f t="shared" si="2"/>
        <v>12478.234212027</v>
      </c>
      <c r="O44" s="9"/>
      <c r="P44" s="11">
        <f t="shared" si="3"/>
        <v>12478.234212027</v>
      </c>
      <c r="Q44" s="11">
        <f t="shared" si="4"/>
        <v>12478.234212027</v>
      </c>
      <c r="R44" s="9"/>
    </row>
    <row r="45" spans="1:18" ht="22.5">
      <c r="A45" s="98" t="s">
        <v>79</v>
      </c>
      <c r="B45" s="13" t="s">
        <v>36</v>
      </c>
      <c r="C45" s="95" t="s">
        <v>9</v>
      </c>
      <c r="D45" s="96" t="s">
        <v>58</v>
      </c>
      <c r="E45" s="96" t="s">
        <v>80</v>
      </c>
      <c r="F45" s="96" t="s">
        <v>18</v>
      </c>
      <c r="G45" s="96" t="s">
        <v>18</v>
      </c>
      <c r="H45" s="97"/>
      <c r="I45" s="19"/>
      <c r="J45" s="100">
        <f>J46+J48</f>
        <v>15900</v>
      </c>
      <c r="K45" s="7">
        <f t="shared" si="0"/>
        <v>15900</v>
      </c>
      <c r="L45" s="9"/>
      <c r="M45" s="7">
        <f t="shared" si="1"/>
        <v>12478.234212027</v>
      </c>
      <c r="N45" s="11">
        <f t="shared" si="2"/>
        <v>12478.234212027</v>
      </c>
      <c r="O45" s="9"/>
      <c r="P45" s="11">
        <f t="shared" si="3"/>
        <v>12478.234212027</v>
      </c>
      <c r="Q45" s="11">
        <f t="shared" si="4"/>
        <v>12478.234212027</v>
      </c>
      <c r="R45" s="9"/>
    </row>
    <row r="46" spans="1:18" ht="15" customHeight="1">
      <c r="A46" s="98" t="s">
        <v>81</v>
      </c>
      <c r="B46" s="13" t="s">
        <v>36</v>
      </c>
      <c r="C46" s="95" t="s">
        <v>9</v>
      </c>
      <c r="D46" s="96" t="s">
        <v>58</v>
      </c>
      <c r="E46" s="96" t="s">
        <v>80</v>
      </c>
      <c r="F46" s="96" t="s">
        <v>18</v>
      </c>
      <c r="G46" s="96" t="s">
        <v>27</v>
      </c>
      <c r="H46" s="97"/>
      <c r="I46" s="19"/>
      <c r="J46" s="100">
        <f>J47</f>
        <v>10900</v>
      </c>
      <c r="K46" s="7">
        <f t="shared" si="0"/>
        <v>10900</v>
      </c>
      <c r="L46" s="9"/>
      <c r="M46" s="7">
        <f t="shared" si="1"/>
        <v>8554.261189377</v>
      </c>
      <c r="N46" s="11">
        <f t="shared" si="2"/>
        <v>8554.261189377</v>
      </c>
      <c r="O46" s="9"/>
      <c r="P46" s="11">
        <f t="shared" si="3"/>
        <v>8554.261189377</v>
      </c>
      <c r="Q46" s="11">
        <f t="shared" si="4"/>
        <v>8554.261189377</v>
      </c>
      <c r="R46" s="9"/>
    </row>
    <row r="47" spans="1:18" ht="15" customHeight="1">
      <c r="A47" s="21" t="s">
        <v>20</v>
      </c>
      <c r="B47" s="13" t="s">
        <v>36</v>
      </c>
      <c r="C47" s="95" t="s">
        <v>9</v>
      </c>
      <c r="D47" s="96" t="s">
        <v>58</v>
      </c>
      <c r="E47" s="96" t="s">
        <v>80</v>
      </c>
      <c r="F47" s="96" t="s">
        <v>18</v>
      </c>
      <c r="G47" s="96" t="s">
        <v>27</v>
      </c>
      <c r="H47" s="97" t="s">
        <v>10</v>
      </c>
      <c r="I47" s="19"/>
      <c r="J47" s="100">
        <v>10900</v>
      </c>
      <c r="K47" s="7">
        <f t="shared" si="0"/>
        <v>10900</v>
      </c>
      <c r="L47" s="9"/>
      <c r="M47" s="7">
        <f t="shared" si="1"/>
        <v>8554.261189377</v>
      </c>
      <c r="N47" s="11">
        <f t="shared" si="2"/>
        <v>8554.261189377</v>
      </c>
      <c r="O47" s="9"/>
      <c r="P47" s="11">
        <f t="shared" si="3"/>
        <v>8554.261189377</v>
      </c>
      <c r="Q47" s="11">
        <f t="shared" si="4"/>
        <v>8554.261189377</v>
      </c>
      <c r="R47" s="9"/>
    </row>
    <row r="48" spans="1:18" ht="15" customHeight="1">
      <c r="A48" s="98" t="s">
        <v>82</v>
      </c>
      <c r="B48" s="13" t="s">
        <v>36</v>
      </c>
      <c r="C48" s="95" t="s">
        <v>9</v>
      </c>
      <c r="D48" s="96" t="s">
        <v>58</v>
      </c>
      <c r="E48" s="96" t="s">
        <v>80</v>
      </c>
      <c r="F48" s="96" t="s">
        <v>18</v>
      </c>
      <c r="G48" s="96" t="s">
        <v>9</v>
      </c>
      <c r="H48" s="97"/>
      <c r="I48" s="19"/>
      <c r="J48" s="100">
        <f>J49</f>
        <v>5000</v>
      </c>
      <c r="K48" s="7">
        <f t="shared" si="0"/>
        <v>5000</v>
      </c>
      <c r="L48" s="9"/>
      <c r="M48" s="7">
        <f t="shared" si="1"/>
        <v>3923.97302265</v>
      </c>
      <c r="N48" s="11">
        <f t="shared" si="2"/>
        <v>3923.97302265</v>
      </c>
      <c r="O48" s="9"/>
      <c r="P48" s="11">
        <f t="shared" si="3"/>
        <v>3923.97302265</v>
      </c>
      <c r="Q48" s="11">
        <f t="shared" si="4"/>
        <v>3923.97302265</v>
      </c>
      <c r="R48" s="9"/>
    </row>
    <row r="49" spans="1:18" ht="15" customHeight="1">
      <c r="A49" s="21" t="s">
        <v>20</v>
      </c>
      <c r="B49" s="13" t="s">
        <v>36</v>
      </c>
      <c r="C49" s="95" t="s">
        <v>9</v>
      </c>
      <c r="D49" s="96" t="s">
        <v>58</v>
      </c>
      <c r="E49" s="96" t="s">
        <v>80</v>
      </c>
      <c r="F49" s="96" t="s">
        <v>18</v>
      </c>
      <c r="G49" s="96" t="s">
        <v>9</v>
      </c>
      <c r="H49" s="97" t="s">
        <v>10</v>
      </c>
      <c r="I49" s="19"/>
      <c r="J49" s="100">
        <v>5000</v>
      </c>
      <c r="K49" s="7">
        <f t="shared" si="0"/>
        <v>5000</v>
      </c>
      <c r="L49" s="9"/>
      <c r="M49" s="7">
        <f t="shared" si="1"/>
        <v>3923.97302265</v>
      </c>
      <c r="N49" s="11">
        <f t="shared" si="2"/>
        <v>3923.97302265</v>
      </c>
      <c r="O49" s="9"/>
      <c r="P49" s="11">
        <f t="shared" si="3"/>
        <v>3923.97302265</v>
      </c>
      <c r="Q49" s="11">
        <f t="shared" si="4"/>
        <v>3923.97302265</v>
      </c>
      <c r="R49" s="9"/>
    </row>
    <row r="50" spans="1:18" ht="12.75">
      <c r="A50" s="17" t="s">
        <v>26</v>
      </c>
      <c r="B50" s="13" t="s">
        <v>36</v>
      </c>
      <c r="C50" s="26" t="s">
        <v>22</v>
      </c>
      <c r="D50" s="14"/>
      <c r="E50" s="14"/>
      <c r="F50" s="14"/>
      <c r="G50" s="14"/>
      <c r="H50" s="15"/>
      <c r="I50" s="19">
        <f>I51+110678.25</f>
        <v>288102</v>
      </c>
      <c r="J50" s="19">
        <f>J51</f>
        <v>54000</v>
      </c>
      <c r="K50" s="7">
        <f t="shared" si="0"/>
        <v>54000</v>
      </c>
      <c r="L50" s="9"/>
      <c r="M50" s="7">
        <f t="shared" si="1"/>
        <v>42378.90864462</v>
      </c>
      <c r="N50" s="11">
        <f t="shared" si="2"/>
        <v>42378.90864462</v>
      </c>
      <c r="O50" s="9"/>
      <c r="P50" s="11">
        <f t="shared" si="3"/>
        <v>42378.90864462</v>
      </c>
      <c r="Q50" s="11">
        <f t="shared" si="4"/>
        <v>42378.90864462</v>
      </c>
      <c r="R50" s="9"/>
    </row>
    <row r="51" spans="1:18" ht="13.5" customHeight="1">
      <c r="A51" s="29" t="s">
        <v>42</v>
      </c>
      <c r="B51" s="13" t="s">
        <v>36</v>
      </c>
      <c r="C51" s="30" t="s">
        <v>22</v>
      </c>
      <c r="D51" s="25" t="s">
        <v>9</v>
      </c>
      <c r="E51" s="14"/>
      <c r="F51" s="14"/>
      <c r="G51" s="14"/>
      <c r="H51" s="28"/>
      <c r="I51" s="19">
        <f>I52+111223.75+20000+2878</f>
        <v>177423.75</v>
      </c>
      <c r="J51" s="19">
        <f>J52</f>
        <v>54000</v>
      </c>
      <c r="K51" s="7">
        <f t="shared" si="0"/>
        <v>54000</v>
      </c>
      <c r="L51" s="9"/>
      <c r="M51" s="7">
        <f t="shared" si="1"/>
        <v>42378.90864462</v>
      </c>
      <c r="N51" s="11">
        <f t="shared" si="2"/>
        <v>42378.90864462</v>
      </c>
      <c r="O51" s="9"/>
      <c r="P51" s="11">
        <f t="shared" si="3"/>
        <v>42378.90864462</v>
      </c>
      <c r="Q51" s="11">
        <f t="shared" si="4"/>
        <v>42378.90864462</v>
      </c>
      <c r="R51" s="9"/>
    </row>
    <row r="52" spans="1:18" ht="13.5" customHeight="1">
      <c r="A52" s="31" t="s">
        <v>42</v>
      </c>
      <c r="B52" s="13" t="s">
        <v>36</v>
      </c>
      <c r="C52" s="32" t="s">
        <v>22</v>
      </c>
      <c r="D52" s="33" t="s">
        <v>9</v>
      </c>
      <c r="E52" s="34" t="s">
        <v>43</v>
      </c>
      <c r="F52" s="34" t="s">
        <v>18</v>
      </c>
      <c r="G52" s="34" t="s">
        <v>18</v>
      </c>
      <c r="H52" s="60"/>
      <c r="I52" s="19">
        <f>I54+I56</f>
        <v>43322</v>
      </c>
      <c r="J52" s="19">
        <f>J53+J55+J57</f>
        <v>54000</v>
      </c>
      <c r="K52" s="10">
        <f>K53</f>
        <v>18000</v>
      </c>
      <c r="L52" s="9"/>
      <c r="M52" s="7">
        <f t="shared" si="1"/>
        <v>42378.90864462</v>
      </c>
      <c r="N52" s="11">
        <f t="shared" si="2"/>
        <v>42378.90864462</v>
      </c>
      <c r="O52" s="9"/>
      <c r="P52" s="11">
        <f>N52</f>
        <v>42378.90864462</v>
      </c>
      <c r="Q52" s="11">
        <f t="shared" si="4"/>
        <v>42378.90864462</v>
      </c>
      <c r="R52" s="9"/>
    </row>
    <row r="53" spans="1:18" ht="13.5" customHeight="1">
      <c r="A53" s="35" t="s">
        <v>44</v>
      </c>
      <c r="B53" s="13" t="s">
        <v>36</v>
      </c>
      <c r="C53" s="30" t="s">
        <v>22</v>
      </c>
      <c r="D53" s="25" t="s">
        <v>9</v>
      </c>
      <c r="E53" s="14" t="s">
        <v>43</v>
      </c>
      <c r="F53" s="25" t="s">
        <v>8</v>
      </c>
      <c r="G53" s="25" t="s">
        <v>25</v>
      </c>
      <c r="H53" s="28"/>
      <c r="I53" s="19">
        <f>I54</f>
        <v>30000</v>
      </c>
      <c r="J53" s="19">
        <f>J54</f>
        <v>36000</v>
      </c>
      <c r="K53" s="10">
        <f>K54</f>
        <v>18000</v>
      </c>
      <c r="L53" s="9"/>
      <c r="M53" s="7">
        <f t="shared" si="1"/>
        <v>28252.605763080002</v>
      </c>
      <c r="N53" s="11">
        <f t="shared" si="2"/>
        <v>28252.605763080002</v>
      </c>
      <c r="O53" s="9"/>
      <c r="P53" s="11">
        <f>N53</f>
        <v>28252.605763080002</v>
      </c>
      <c r="Q53" s="11">
        <f t="shared" si="4"/>
        <v>28252.605763080002</v>
      </c>
      <c r="R53" s="9"/>
    </row>
    <row r="54" spans="1:18" ht="13.5" customHeight="1">
      <c r="A54" s="21" t="s">
        <v>20</v>
      </c>
      <c r="B54" s="13" t="s">
        <v>36</v>
      </c>
      <c r="C54" s="27" t="s">
        <v>22</v>
      </c>
      <c r="D54" s="25" t="s">
        <v>9</v>
      </c>
      <c r="E54" s="14" t="s">
        <v>43</v>
      </c>
      <c r="F54" s="14" t="s">
        <v>8</v>
      </c>
      <c r="G54" s="14" t="s">
        <v>18</v>
      </c>
      <c r="H54" s="28" t="s">
        <v>10</v>
      </c>
      <c r="I54" s="19">
        <v>30000</v>
      </c>
      <c r="J54" s="19">
        <v>36000</v>
      </c>
      <c r="K54" s="10">
        <f>K55</f>
        <v>18000</v>
      </c>
      <c r="L54" s="9"/>
      <c r="M54" s="7">
        <f t="shared" si="1"/>
        <v>28252.605763080002</v>
      </c>
      <c r="N54" s="11">
        <f t="shared" si="2"/>
        <v>28252.605763080002</v>
      </c>
      <c r="O54" s="9"/>
      <c r="P54" s="11">
        <f>N54</f>
        <v>28252.605763080002</v>
      </c>
      <c r="Q54" s="11">
        <f t="shared" si="4"/>
        <v>28252.605763080002</v>
      </c>
      <c r="R54" s="9"/>
    </row>
    <row r="55" spans="1:18" ht="13.5" customHeight="1">
      <c r="A55" s="24" t="s">
        <v>45</v>
      </c>
      <c r="B55" s="13" t="s">
        <v>36</v>
      </c>
      <c r="C55" s="30" t="s">
        <v>22</v>
      </c>
      <c r="D55" s="25" t="s">
        <v>9</v>
      </c>
      <c r="E55" s="14" t="s">
        <v>43</v>
      </c>
      <c r="F55" s="14" t="s">
        <v>27</v>
      </c>
      <c r="G55" s="14" t="s">
        <v>18</v>
      </c>
      <c r="H55" s="28"/>
      <c r="I55" s="19">
        <f>I56</f>
        <v>13322</v>
      </c>
      <c r="J55" s="19">
        <f>J56</f>
        <v>18000</v>
      </c>
      <c r="K55" s="10">
        <f>K56</f>
        <v>18000</v>
      </c>
      <c r="L55" s="9"/>
      <c r="M55" s="7">
        <f t="shared" si="1"/>
        <v>14126.302881540001</v>
      </c>
      <c r="N55" s="11">
        <f t="shared" si="2"/>
        <v>14126.302881540001</v>
      </c>
      <c r="O55" s="9"/>
      <c r="P55" s="11">
        <f>N55</f>
        <v>14126.302881540001</v>
      </c>
      <c r="Q55" s="11">
        <f t="shared" si="4"/>
        <v>14126.302881540001</v>
      </c>
      <c r="R55" s="9"/>
    </row>
    <row r="56" spans="1:18" ht="13.5" customHeight="1">
      <c r="A56" s="21" t="s">
        <v>20</v>
      </c>
      <c r="B56" s="13" t="s">
        <v>36</v>
      </c>
      <c r="C56" s="27" t="s">
        <v>22</v>
      </c>
      <c r="D56" s="25" t="s">
        <v>9</v>
      </c>
      <c r="E56" s="14" t="s">
        <v>43</v>
      </c>
      <c r="F56" s="14" t="s">
        <v>27</v>
      </c>
      <c r="G56" s="14" t="s">
        <v>18</v>
      </c>
      <c r="H56" s="28" t="s">
        <v>10</v>
      </c>
      <c r="I56" s="19">
        <v>13322</v>
      </c>
      <c r="J56" s="19">
        <v>18000</v>
      </c>
      <c r="K56" s="7">
        <f>J56</f>
        <v>18000</v>
      </c>
      <c r="L56" s="9"/>
      <c r="M56" s="7">
        <f t="shared" si="1"/>
        <v>14126.302881540001</v>
      </c>
      <c r="N56" s="11">
        <f t="shared" si="2"/>
        <v>14126.302881540001</v>
      </c>
      <c r="O56" s="9"/>
      <c r="P56" s="11">
        <f>N56</f>
        <v>14126.302881540001</v>
      </c>
      <c r="Q56" s="11">
        <f t="shared" si="4"/>
        <v>14126.302881540001</v>
      </c>
      <c r="R56" s="9"/>
    </row>
    <row r="57" spans="1:18" ht="22.5">
      <c r="A57" s="36" t="s">
        <v>60</v>
      </c>
      <c r="B57" s="13" t="s">
        <v>36</v>
      </c>
      <c r="C57" s="27" t="s">
        <v>22</v>
      </c>
      <c r="D57" s="25" t="s">
        <v>9</v>
      </c>
      <c r="E57" s="14" t="s">
        <v>43</v>
      </c>
      <c r="F57" s="14" t="s">
        <v>22</v>
      </c>
      <c r="G57" s="14" t="s">
        <v>18</v>
      </c>
      <c r="H57" s="28"/>
      <c r="I57" s="19">
        <f>I58</f>
        <v>0</v>
      </c>
      <c r="J57" s="19">
        <f>J58</f>
        <v>0</v>
      </c>
      <c r="K57" s="7">
        <f t="shared" si="0"/>
        <v>0</v>
      </c>
      <c r="L57" s="9"/>
      <c r="M57" s="7">
        <f t="shared" si="1"/>
        <v>0</v>
      </c>
      <c r="N57" s="11">
        <f t="shared" si="2"/>
        <v>0</v>
      </c>
      <c r="O57" s="9"/>
      <c r="P57" s="11">
        <f t="shared" si="3"/>
        <v>0</v>
      </c>
      <c r="Q57" s="11">
        <f t="shared" si="4"/>
        <v>0</v>
      </c>
      <c r="R57" s="9"/>
    </row>
    <row r="58" spans="1:18" ht="12.75">
      <c r="A58" s="37" t="s">
        <v>20</v>
      </c>
      <c r="B58" s="13" t="s">
        <v>36</v>
      </c>
      <c r="C58" s="27" t="s">
        <v>22</v>
      </c>
      <c r="D58" s="25" t="s">
        <v>9</v>
      </c>
      <c r="E58" s="14" t="s">
        <v>43</v>
      </c>
      <c r="F58" s="14" t="s">
        <v>22</v>
      </c>
      <c r="G58" s="14" t="s">
        <v>18</v>
      </c>
      <c r="H58" s="28" t="s">
        <v>10</v>
      </c>
      <c r="I58" s="19"/>
      <c r="J58" s="19">
        <v>0</v>
      </c>
      <c r="K58" s="7">
        <f t="shared" si="0"/>
        <v>0</v>
      </c>
      <c r="L58" s="44"/>
      <c r="M58" s="7">
        <f t="shared" si="1"/>
        <v>0</v>
      </c>
      <c r="N58" s="11">
        <f t="shared" si="2"/>
        <v>0</v>
      </c>
      <c r="O58" s="44"/>
      <c r="P58" s="11">
        <f aca="true" t="shared" si="5" ref="P58:P63">N58</f>
        <v>0</v>
      </c>
      <c r="Q58" s="11">
        <f t="shared" si="4"/>
        <v>0</v>
      </c>
      <c r="R58" s="44"/>
    </row>
    <row r="59" spans="1:18" ht="12.75">
      <c r="A59" s="17" t="s">
        <v>53</v>
      </c>
      <c r="B59" s="13" t="s">
        <v>36</v>
      </c>
      <c r="C59" s="18" t="s">
        <v>30</v>
      </c>
      <c r="D59" s="14"/>
      <c r="E59" s="14"/>
      <c r="F59" s="14"/>
      <c r="G59" s="14"/>
      <c r="H59" s="15"/>
      <c r="I59" s="39">
        <f>I60</f>
        <v>369000</v>
      </c>
      <c r="J59" s="19">
        <f>J60</f>
        <v>519000</v>
      </c>
      <c r="K59" s="7">
        <f t="shared" si="0"/>
        <v>519000</v>
      </c>
      <c r="L59" s="44"/>
      <c r="M59" s="7">
        <f t="shared" si="1"/>
        <v>407308.39975107</v>
      </c>
      <c r="N59" s="11">
        <f t="shared" si="2"/>
        <v>407308.39975107</v>
      </c>
      <c r="O59" s="44"/>
      <c r="P59" s="11">
        <f t="shared" si="5"/>
        <v>407308.39975107</v>
      </c>
      <c r="Q59" s="11">
        <f t="shared" si="4"/>
        <v>407308.39975107</v>
      </c>
      <c r="R59" s="44"/>
    </row>
    <row r="60" spans="1:18" ht="12.75">
      <c r="A60" s="29" t="s">
        <v>5</v>
      </c>
      <c r="B60" s="13" t="s">
        <v>36</v>
      </c>
      <c r="C60" s="26" t="s">
        <v>30</v>
      </c>
      <c r="D60" s="14" t="s">
        <v>8</v>
      </c>
      <c r="E60" s="14"/>
      <c r="F60" s="14"/>
      <c r="G60" s="14"/>
      <c r="H60" s="15"/>
      <c r="I60" s="39">
        <f>I61+I65+47000</f>
        <v>369000</v>
      </c>
      <c r="J60" s="19">
        <f>J61+J65</f>
        <v>519000</v>
      </c>
      <c r="K60" s="7">
        <f t="shared" si="0"/>
        <v>519000</v>
      </c>
      <c r="L60" s="44"/>
      <c r="M60" s="7">
        <f t="shared" si="1"/>
        <v>407308.39975107</v>
      </c>
      <c r="N60" s="11">
        <f t="shared" si="2"/>
        <v>407308.39975107</v>
      </c>
      <c r="O60" s="44"/>
      <c r="P60" s="11">
        <f t="shared" si="5"/>
        <v>407308.39975107</v>
      </c>
      <c r="Q60" s="11">
        <f t="shared" si="4"/>
        <v>407308.39975107</v>
      </c>
      <c r="R60" s="44"/>
    </row>
    <row r="61" spans="1:18" ht="12.75">
      <c r="A61" s="17" t="s">
        <v>54</v>
      </c>
      <c r="B61" s="13" t="s">
        <v>36</v>
      </c>
      <c r="C61" s="18" t="s">
        <v>30</v>
      </c>
      <c r="D61" s="14" t="s">
        <v>8</v>
      </c>
      <c r="E61" s="14" t="s">
        <v>46</v>
      </c>
      <c r="F61" s="14" t="s">
        <v>18</v>
      </c>
      <c r="G61" s="14" t="s">
        <v>18</v>
      </c>
      <c r="H61" s="15"/>
      <c r="I61" s="19">
        <f>I62</f>
        <v>312000</v>
      </c>
      <c r="J61" s="19">
        <f>J62</f>
        <v>509000</v>
      </c>
      <c r="K61" s="7">
        <f t="shared" si="0"/>
        <v>509000</v>
      </c>
      <c r="L61" s="44"/>
      <c r="M61" s="7">
        <f t="shared" si="1"/>
        <v>399460.45370577</v>
      </c>
      <c r="N61" s="11">
        <f t="shared" si="2"/>
        <v>399460.45370577</v>
      </c>
      <c r="O61" s="44"/>
      <c r="P61" s="11">
        <f t="shared" si="5"/>
        <v>399460.45370577</v>
      </c>
      <c r="Q61" s="11">
        <f t="shared" si="4"/>
        <v>399460.45370577</v>
      </c>
      <c r="R61" s="44"/>
    </row>
    <row r="62" spans="1:18" ht="12.75">
      <c r="A62" s="17" t="s">
        <v>28</v>
      </c>
      <c r="B62" s="13" t="s">
        <v>36</v>
      </c>
      <c r="C62" s="18" t="s">
        <v>30</v>
      </c>
      <c r="D62" s="14" t="s">
        <v>8</v>
      </c>
      <c r="E62" s="14" t="s">
        <v>46</v>
      </c>
      <c r="F62" s="14" t="s">
        <v>29</v>
      </c>
      <c r="G62" s="14" t="s">
        <v>18</v>
      </c>
      <c r="H62" s="15"/>
      <c r="I62" s="19">
        <f>I63+I64</f>
        <v>312000</v>
      </c>
      <c r="J62" s="19">
        <f>J63+J64</f>
        <v>509000</v>
      </c>
      <c r="K62" s="7">
        <f t="shared" si="0"/>
        <v>509000</v>
      </c>
      <c r="L62" s="44"/>
      <c r="M62" s="7">
        <f t="shared" si="1"/>
        <v>399460.45370577</v>
      </c>
      <c r="N62" s="11">
        <f t="shared" si="2"/>
        <v>399460.45370577</v>
      </c>
      <c r="O62" s="44"/>
      <c r="P62" s="11">
        <f t="shared" si="5"/>
        <v>399460.45370577</v>
      </c>
      <c r="Q62" s="11">
        <f t="shared" si="4"/>
        <v>399460.45370577</v>
      </c>
      <c r="R62" s="44"/>
    </row>
    <row r="63" spans="1:18" ht="22.5">
      <c r="A63" s="24" t="s">
        <v>72</v>
      </c>
      <c r="B63" s="13" t="s">
        <v>36</v>
      </c>
      <c r="C63" s="38" t="s">
        <v>30</v>
      </c>
      <c r="D63" s="34" t="s">
        <v>8</v>
      </c>
      <c r="E63" s="34" t="s">
        <v>46</v>
      </c>
      <c r="F63" s="34" t="s">
        <v>29</v>
      </c>
      <c r="G63" s="34" t="s">
        <v>18</v>
      </c>
      <c r="H63" s="49" t="s">
        <v>73</v>
      </c>
      <c r="I63" s="19">
        <v>312000</v>
      </c>
      <c r="J63" s="39">
        <v>330000</v>
      </c>
      <c r="K63" s="7">
        <f t="shared" si="0"/>
        <v>330000</v>
      </c>
      <c r="L63" s="44"/>
      <c r="M63" s="7">
        <f t="shared" si="1"/>
        <v>258982.21949490003</v>
      </c>
      <c r="N63" s="11">
        <f t="shared" si="2"/>
        <v>258982.21949490003</v>
      </c>
      <c r="O63" s="44"/>
      <c r="P63" s="11">
        <f t="shared" si="5"/>
        <v>258982.21949490003</v>
      </c>
      <c r="Q63" s="11">
        <f t="shared" si="4"/>
        <v>258982.21949490003</v>
      </c>
      <c r="R63" s="44"/>
    </row>
    <row r="64" spans="1:18" ht="12.75">
      <c r="A64" s="23" t="s">
        <v>74</v>
      </c>
      <c r="B64" s="13" t="s">
        <v>36</v>
      </c>
      <c r="C64" s="40" t="s">
        <v>30</v>
      </c>
      <c r="D64" s="34" t="s">
        <v>8</v>
      </c>
      <c r="E64" s="34" t="s">
        <v>46</v>
      </c>
      <c r="F64" s="34" t="s">
        <v>29</v>
      </c>
      <c r="G64" s="34" t="s">
        <v>18</v>
      </c>
      <c r="H64" s="49" t="s">
        <v>75</v>
      </c>
      <c r="I64" s="19"/>
      <c r="J64" s="39">
        <v>179000</v>
      </c>
      <c r="K64" s="7">
        <f t="shared" si="0"/>
        <v>179000</v>
      </c>
      <c r="L64" s="44"/>
      <c r="M64" s="7">
        <f t="shared" si="1"/>
        <v>140478.23421087</v>
      </c>
      <c r="N64" s="11">
        <f t="shared" si="2"/>
        <v>140478.23421087</v>
      </c>
      <c r="O64" s="44"/>
      <c r="P64" s="11">
        <f>N64</f>
        <v>140478.23421087</v>
      </c>
      <c r="Q64" s="11">
        <f t="shared" si="4"/>
        <v>140478.23421087</v>
      </c>
      <c r="R64" s="44"/>
    </row>
    <row r="65" spans="1:18" ht="12.75">
      <c r="A65" s="21" t="s">
        <v>55</v>
      </c>
      <c r="B65" s="13" t="s">
        <v>36</v>
      </c>
      <c r="C65" s="18" t="s">
        <v>30</v>
      </c>
      <c r="D65" s="14" t="s">
        <v>8</v>
      </c>
      <c r="E65" s="14" t="s">
        <v>56</v>
      </c>
      <c r="F65" s="14" t="s">
        <v>18</v>
      </c>
      <c r="G65" s="14" t="s">
        <v>18</v>
      </c>
      <c r="H65" s="15"/>
      <c r="I65" s="101">
        <f>I66</f>
        <v>10000</v>
      </c>
      <c r="J65" s="19">
        <f>J66</f>
        <v>10000</v>
      </c>
      <c r="K65" s="7">
        <f t="shared" si="0"/>
        <v>10000</v>
      </c>
      <c r="L65" s="44"/>
      <c r="M65" s="7">
        <f>J65*0.78479460453</f>
        <v>7847.9460453</v>
      </c>
      <c r="N65" s="11">
        <f t="shared" si="2"/>
        <v>7847.9460453</v>
      </c>
      <c r="O65" s="44"/>
      <c r="P65" s="11">
        <f>N65</f>
        <v>7847.9460453</v>
      </c>
      <c r="Q65" s="11">
        <f t="shared" si="4"/>
        <v>7847.9460453</v>
      </c>
      <c r="R65" s="44"/>
    </row>
    <row r="66" spans="1:18" ht="33.75">
      <c r="A66" s="23" t="s">
        <v>57</v>
      </c>
      <c r="B66" s="13" t="s">
        <v>36</v>
      </c>
      <c r="C66" s="41" t="s">
        <v>30</v>
      </c>
      <c r="D66" s="14" t="s">
        <v>8</v>
      </c>
      <c r="E66" s="14" t="s">
        <v>56</v>
      </c>
      <c r="F66" s="14" t="s">
        <v>18</v>
      </c>
      <c r="G66" s="14" t="s">
        <v>8</v>
      </c>
      <c r="H66" s="15"/>
      <c r="I66" s="101">
        <f>I67</f>
        <v>10000</v>
      </c>
      <c r="J66" s="19">
        <f>J67</f>
        <v>10000</v>
      </c>
      <c r="K66" s="7">
        <f t="shared" si="0"/>
        <v>10000</v>
      </c>
      <c r="L66" s="44"/>
      <c r="M66" s="7">
        <f>J66*0.78479460453</f>
        <v>7847.9460453</v>
      </c>
      <c r="N66" s="11">
        <f t="shared" si="2"/>
        <v>7847.9460453</v>
      </c>
      <c r="O66" s="44"/>
      <c r="P66" s="11">
        <f>N66</f>
        <v>7847.9460453</v>
      </c>
      <c r="Q66" s="11">
        <f t="shared" si="4"/>
        <v>7847.9460453</v>
      </c>
      <c r="R66" s="44"/>
    </row>
    <row r="67" spans="1:18" ht="12.75">
      <c r="A67" s="22" t="s">
        <v>47</v>
      </c>
      <c r="B67" s="13" t="s">
        <v>36</v>
      </c>
      <c r="C67" s="41" t="s">
        <v>30</v>
      </c>
      <c r="D67" s="14" t="s">
        <v>8</v>
      </c>
      <c r="E67" s="14" t="s">
        <v>56</v>
      </c>
      <c r="F67" s="14" t="s">
        <v>18</v>
      </c>
      <c r="G67" s="14" t="s">
        <v>8</v>
      </c>
      <c r="H67" s="15" t="s">
        <v>48</v>
      </c>
      <c r="I67" s="101">
        <v>10000</v>
      </c>
      <c r="J67" s="19">
        <v>10000</v>
      </c>
      <c r="K67" s="7">
        <f t="shared" si="0"/>
        <v>10000</v>
      </c>
      <c r="L67" s="44"/>
      <c r="M67" s="7">
        <f>J67*0.78479460453</f>
        <v>7847.9460453</v>
      </c>
      <c r="N67" s="11">
        <f t="shared" si="2"/>
        <v>7847.9460453</v>
      </c>
      <c r="O67" s="44"/>
      <c r="P67" s="11">
        <f>N67</f>
        <v>7847.9460453</v>
      </c>
      <c r="Q67" s="11">
        <f t="shared" si="4"/>
        <v>7847.9460453</v>
      </c>
      <c r="R67" s="44"/>
    </row>
    <row r="68" spans="1:18" ht="12.75">
      <c r="A68" s="42" t="s">
        <v>32</v>
      </c>
      <c r="B68" s="13" t="s">
        <v>36</v>
      </c>
      <c r="C68" s="43"/>
      <c r="D68" s="43"/>
      <c r="E68" s="25"/>
      <c r="F68" s="25"/>
      <c r="G68" s="25"/>
      <c r="H68" s="28"/>
      <c r="I68" s="19">
        <v>2348224</v>
      </c>
      <c r="J68" s="19">
        <f>J15+J38+J43+J50+J59</f>
        <v>1631000</v>
      </c>
      <c r="K68" s="7">
        <f t="shared" si="0"/>
        <v>1631000</v>
      </c>
      <c r="L68" s="44"/>
      <c r="M68" s="7">
        <f>J68*0.78479460453</f>
        <v>1279999.9999884302</v>
      </c>
      <c r="N68" s="11">
        <f t="shared" si="2"/>
        <v>1279999.9999884302</v>
      </c>
      <c r="O68" s="44"/>
      <c r="P68" s="11">
        <f>N68</f>
        <v>1279999.9999884302</v>
      </c>
      <c r="Q68" s="11">
        <f t="shared" si="4"/>
        <v>1279999.9999884302</v>
      </c>
      <c r="R68" s="44"/>
    </row>
  </sheetData>
  <mergeCells count="20">
    <mergeCell ref="M10:O10"/>
    <mergeCell ref="P10:R10"/>
    <mergeCell ref="P11:P13"/>
    <mergeCell ref="Q11:Q13"/>
    <mergeCell ref="R11:R13"/>
    <mergeCell ref="J11:J13"/>
    <mergeCell ref="A8:A13"/>
    <mergeCell ref="B8:B13"/>
    <mergeCell ref="C8:C13"/>
    <mergeCell ref="D8:D13"/>
    <mergeCell ref="K11:K13"/>
    <mergeCell ref="J10:L10"/>
    <mergeCell ref="E8:G13"/>
    <mergeCell ref="H8:H13"/>
    <mergeCell ref="J8:R9"/>
    <mergeCell ref="L11:L13"/>
    <mergeCell ref="M11:M13"/>
    <mergeCell ref="N11:N13"/>
    <mergeCell ref="O11:O13"/>
    <mergeCell ref="I8:I13"/>
  </mergeCells>
  <printOptions/>
  <pageMargins left="0.75" right="0.75" top="1" bottom="0.15" header="0.5" footer="0.15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Суоярвское райфинуправление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Асият</dc:creator>
  <cp:keywords/>
  <dc:description/>
  <cp:lastModifiedBy>Кракулева А. Г.</cp:lastModifiedBy>
  <cp:lastPrinted>2010-12-24T13:12:23Z</cp:lastPrinted>
  <dcterms:created xsi:type="dcterms:W3CDTF">2007-11-11T10:22:36Z</dcterms:created>
  <dcterms:modified xsi:type="dcterms:W3CDTF">2012-11-30T12:32:11Z</dcterms:modified>
  <cp:category/>
  <cp:version/>
  <cp:contentType/>
  <cp:contentStatus/>
</cp:coreProperties>
</file>