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2"/>
  </bookViews>
  <sheets>
    <sheet name="поясн" sheetId="1" r:id="rId1"/>
    <sheet name="ведомст" sheetId="2" r:id="rId2"/>
    <sheet name="функц" sheetId="3" r:id="rId3"/>
  </sheets>
  <definedNames>
    <definedName name="_xlnm.Print_Titles" localSheetId="2">'функц'!$1:$3</definedName>
    <definedName name="_xlnm.Print_Area" localSheetId="1">'ведомст'!$A$1:$I$204</definedName>
  </definedNames>
  <calcPr fullCalcOnLoad="1"/>
</workbook>
</file>

<file path=xl/sharedStrings.xml><?xml version="1.0" encoding="utf-8"?>
<sst xmlns="http://schemas.openxmlformats.org/spreadsheetml/2006/main" count="4575" uniqueCount="235">
  <si>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</si>
  <si>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</si>
  <si>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</si>
  <si>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</si>
  <si>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</si>
  <si>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</si>
  <si>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</si>
  <si>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</si>
  <si>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</si>
  <si>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</si>
  <si>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</si>
  <si>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</si>
  <si>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</si>
  <si>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</si>
  <si>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</si>
  <si>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</si>
  <si>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</si>
  <si>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</si>
  <si>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</si>
  <si>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</si>
  <si>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</si>
  <si>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</si>
  <si>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</si>
  <si>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</si>
  <si>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</si>
  <si>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</si>
  <si>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</si>
  <si>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</si>
  <si>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</si>
  <si>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</si>
  <si>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</si>
  <si>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</si>
  <si>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</si>
  <si>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</si>
  <si>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</si>
  <si>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</si>
  <si>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</si>
  <si>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</si>
  <si>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</si>
  <si>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</si>
  <si>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</si>
  <si>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</si>
  <si>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</si>
  <si>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</si>
  <si>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</si>
  <si>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</si>
  <si>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</si>
  <si>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</si>
  <si>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</si>
  <si>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</si>
  <si>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</si>
  <si>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</si>
  <si>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</si>
  <si>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</si>
  <si>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</si>
  <si>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</si>
  <si>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</si>
  <si>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</si>
  <si>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</si>
  <si>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</si>
  <si>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</si>
  <si>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</si>
  <si>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</si>
  <si>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</si>
  <si>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</si>
  <si>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</si>
  <si>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</si>
  <si>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</si>
  <si>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</si>
  <si>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</si>
  <si>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</si>
  <si>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</si>
  <si>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</si>
  <si>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</si>
  <si>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</si>
  <si>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</si>
  <si>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</si>
  <si>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</si>
  <si>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</si>
  <si>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</si>
  <si>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</si>
  <si>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</si>
  <si>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</si>
  <si>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</si>
  <si>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</si>
  <si>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</si>
  <si>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</si>
  <si>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</si>
  <si>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</si>
  <si>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</si>
  <si>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</si>
  <si>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</si>
  <si>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</si>
  <si>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</si>
  <si>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</si>
  <si>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</si>
  <si>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</si>
  <si>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</si>
  <si>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</si>
  <si>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</si>
  <si>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</si>
  <si>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</si>
  <si>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</si>
  <si>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</si>
  <si>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</si>
  <si>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</si>
  <si>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</si>
  <si>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</si>
  <si>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</si>
  <si>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</si>
  <si>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</si>
  <si>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</si>
  <si>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</si>
  <si>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</si>
  <si>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</si>
  <si>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</si>
  <si>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</si>
  <si>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</si>
  <si>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</si>
  <si>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</si>
  <si>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</si>
  <si>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</si>
  <si>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</si>
  <si>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</si>
  <si>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</si>
  <si>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</si>
  <si>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</si>
  <si>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</si>
  <si>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</si>
  <si>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</si>
  <si>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</si>
  <si>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</si>
  <si>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</si>
  <si>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</si>
  <si>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</si>
  <si>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</si>
  <si>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</si>
  <si>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</si>
  <si>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</si>
  <si>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</si>
  <si>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</si>
  <si>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</si>
  <si>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</si>
  <si>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</si>
  <si>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</si>
  <si>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</si>
  <si>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</si>
  <si>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</si>
  <si>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</si>
  <si>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</si>
  <si>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</si>
  <si>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</si>
  <si>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</si>
  <si>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</si>
  <si>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</si>
  <si>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</si>
  <si>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</si>
  <si>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</si>
  <si>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</si>
  <si>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</si>
  <si>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</si>
  <si>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</si>
  <si>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</si>
  <si>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</si>
  <si>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</si>
  <si>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</si>
  <si>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</si>
  <si>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</si>
  <si>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</si>
  <si>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</si>
  <si>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</si>
  <si>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</si>
  <si>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</si>
  <si>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</si>
  <si>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2013 год 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</si>
  <si>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</si>
  <si>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</si>
  <si>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</si>
  <si>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</si>
  <si>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</si>
  <si>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</si>
  <si>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</si>
  <si>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</si>
  <si>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</si>
  <si>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</si>
  <si>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</si>
  <si>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</si>
  <si>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</si>
  <si>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</si>
  <si>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</si>
  <si>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</si>
  <si>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</si>
  <si>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</si>
  <si>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</si>
  <si>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</si>
  <si>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</si>
  <si>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ПОЯСНИТЕЛЬНАЯ ЗАПИСКА ПО РАСХОДАМ</t>
  </si>
  <si>
    <t>расходы с поправками</t>
  </si>
  <si>
    <t>Отклонение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</si>
  <si>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</si>
  <si>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</si>
  <si>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</si>
  <si>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</si>
  <si>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</si>
  <si>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</si>
  <si>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</si>
  <si>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</si>
  <si>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</si>
  <si>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</si>
  <si>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</si>
  <si>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</si>
  <si>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</si>
  <si>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</si>
  <si>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</si>
  <si>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за счет остатка на 01.01.2013 года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</si>
  <si>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</si>
  <si>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</si>
  <si>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</si>
  <si>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</si>
  <si>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</si>
  <si>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</si>
  <si>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</si>
  <si>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</si>
  <si>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</si>
  <si>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</si>
  <si>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</si>
  <si>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</si>
  <si>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</si>
  <si>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</si>
  <si>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</si>
  <si>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субсидии на социально-экономическое развитие территории (ремонт кровли здания детского сада)</t>
  </si>
  <si>
    <t>субсидии бюджетам муниципальных районов и городских округов на обеспечение дополнительных выплат к заработной плате тренеров-преподавателей детско-юношеских спортивных школ</t>
  </si>
  <si>
    <t>Субсидии бюджетным учреждениям на иные цели (за счет остатка на 01.01.2013)</t>
  </si>
  <si>
    <t>Реализация программы "Развитие и поддержка малого и среднего предпринимательства" за счет средств  бюджета РК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</si>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</sst>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8"/>
      <color indexed="17"/>
      <name val="Times New Roman"/>
      <family val="1"/>
    </font>
    <font>
      <sz val="9"/>
      <color indexed="17"/>
      <name val="Arial"/>
      <family val="0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22" borderId="10" xfId="0" applyNumberFormat="1" applyFont="1" applyFill="1" applyBorder="1" applyAlignment="1" applyProtection="1">
      <alignment horizontal="center" vertical="top"/>
      <protection locked="0"/>
    </xf>
    <xf numFmtId="49" fontId="3" fillId="22" borderId="12" xfId="0" applyNumberFormat="1" applyFont="1" applyFill="1" applyBorder="1" applyAlignment="1">
      <alignment horizontal="left" vertical="top"/>
    </xf>
    <xf numFmtId="49" fontId="3" fillId="2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2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2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2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2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2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2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24" borderId="10" xfId="0" applyNumberFormat="1" applyFont="1" applyFill="1" applyBorder="1" applyAlignment="1">
      <alignment horizontal="left" vertical="center" wrapText="1"/>
    </xf>
    <xf numFmtId="49" fontId="12" fillId="24" borderId="16" xfId="0" applyNumberFormat="1" applyFont="1" applyFill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2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24" borderId="20" xfId="0" applyNumberFormat="1" applyFont="1" applyFill="1" applyBorder="1" applyAlignment="1" applyProtection="1">
      <alignment horizontal="center" vertical="top"/>
      <protection locked="0"/>
    </xf>
    <xf numFmtId="49" fontId="12" fillId="2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22" borderId="3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24" borderId="21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9" fontId="3" fillId="24" borderId="20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24" borderId="16" xfId="0" applyNumberFormat="1" applyFont="1" applyFill="1" applyBorder="1" applyAlignment="1" applyProtection="1">
      <alignment horizontal="center" vertical="top"/>
      <protection/>
    </xf>
    <xf numFmtId="49" fontId="12" fillId="24" borderId="10" xfId="0" applyNumberFormat="1" applyFont="1" applyFill="1" applyBorder="1" applyAlignment="1" applyProtection="1">
      <alignment horizontal="center" vertical="top"/>
      <protection locked="0"/>
    </xf>
    <xf numFmtId="49" fontId="12" fillId="24" borderId="20" xfId="0" applyNumberFormat="1" applyFont="1" applyFill="1" applyBorder="1" applyAlignment="1" applyProtection="1">
      <alignment horizontal="center" vertical="top"/>
      <protection locked="0"/>
    </xf>
    <xf numFmtId="4" fontId="12" fillId="24" borderId="24" xfId="0" applyNumberFormat="1" applyFont="1" applyFill="1" applyBorder="1" applyAlignment="1">
      <alignment vertical="top"/>
    </xf>
    <xf numFmtId="0" fontId="12" fillId="2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24" borderId="10" xfId="0" applyNumberFormat="1" applyFont="1" applyFill="1" applyBorder="1" applyAlignment="1">
      <alignment horizontal="center" vertical="top"/>
    </xf>
    <xf numFmtId="4" fontId="12" fillId="24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22" borderId="10" xfId="0" applyNumberFormat="1" applyFont="1" applyFill="1" applyBorder="1" applyAlignment="1">
      <alignment horizontal="center" vertical="top"/>
    </xf>
    <xf numFmtId="0" fontId="12" fillId="2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0" fontId="40" fillId="0" borderId="0" xfId="0" applyFont="1" applyAlignment="1">
      <alignment/>
    </xf>
    <xf numFmtId="4" fontId="41" fillId="0" borderId="10" xfId="0" applyNumberFormat="1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3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39" xfId="0" applyFont="1" applyFill="1" applyBorder="1" applyAlignment="1">
      <alignment horizontal="center" vertical="center" textRotation="90" wrapText="1"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workbookViewId="0" topLeftCell="A1">
      <selection activeCell="I10" sqref="I10:I281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  <col min="9" max="9" width="18.625" style="0" customWidth="1"/>
    <col min="10" max="10" width="17.375" style="0" customWidth="1"/>
  </cols>
  <sheetData>
    <row r="1" ht="18">
      <c r="A1" s="225" t="s">
        <v>196</v>
      </c>
    </row>
    <row r="3" spans="1:8" ht="13.5" thickBot="1">
      <c r="A3" s="1"/>
      <c r="B3" s="2"/>
      <c r="C3" s="2"/>
      <c r="D3" s="4"/>
      <c r="E3" s="4"/>
      <c r="F3" s="4"/>
      <c r="G3" s="4"/>
      <c r="H3" s="3" t="s">
        <v>112</v>
      </c>
    </row>
    <row r="4" spans="1:10" ht="12.75" customHeight="1">
      <c r="A4" s="269" t="s">
        <v>6</v>
      </c>
      <c r="B4" s="272" t="s">
        <v>7</v>
      </c>
      <c r="C4" s="281" t="s">
        <v>17</v>
      </c>
      <c r="D4" s="284" t="s">
        <v>27</v>
      </c>
      <c r="E4" s="285"/>
      <c r="F4" s="286"/>
      <c r="G4" s="291" t="s">
        <v>28</v>
      </c>
      <c r="H4" s="275" t="s">
        <v>34</v>
      </c>
      <c r="I4" s="275" t="s">
        <v>197</v>
      </c>
      <c r="J4" s="278" t="s">
        <v>198</v>
      </c>
    </row>
    <row r="5" spans="1:10" ht="12.75">
      <c r="A5" s="270"/>
      <c r="B5" s="273"/>
      <c r="C5" s="282"/>
      <c r="D5" s="287"/>
      <c r="E5" s="288"/>
      <c r="F5" s="289"/>
      <c r="G5" s="292"/>
      <c r="H5" s="276"/>
      <c r="I5" s="276"/>
      <c r="J5" s="279"/>
    </row>
    <row r="6" spans="1:10" ht="12.75">
      <c r="A6" s="270"/>
      <c r="B6" s="273"/>
      <c r="C6" s="282"/>
      <c r="D6" s="287"/>
      <c r="E6" s="288"/>
      <c r="F6" s="289"/>
      <c r="G6" s="292"/>
      <c r="H6" s="276"/>
      <c r="I6" s="276"/>
      <c r="J6" s="279"/>
    </row>
    <row r="7" spans="1:10" ht="12.75">
      <c r="A7" s="270"/>
      <c r="B7" s="273"/>
      <c r="C7" s="282"/>
      <c r="D7" s="287"/>
      <c r="E7" s="288"/>
      <c r="F7" s="289"/>
      <c r="G7" s="292"/>
      <c r="H7" s="276"/>
      <c r="I7" s="276"/>
      <c r="J7" s="279"/>
    </row>
    <row r="8" spans="1:10" ht="12.75">
      <c r="A8" s="270"/>
      <c r="B8" s="273"/>
      <c r="C8" s="282"/>
      <c r="D8" s="287"/>
      <c r="E8" s="288"/>
      <c r="F8" s="289"/>
      <c r="G8" s="292"/>
      <c r="H8" s="276"/>
      <c r="I8" s="276"/>
      <c r="J8" s="279"/>
    </row>
    <row r="9" spans="1:10" ht="13.5" thickBot="1">
      <c r="A9" s="271"/>
      <c r="B9" s="274"/>
      <c r="C9" s="283"/>
      <c r="D9" s="287"/>
      <c r="E9" s="290"/>
      <c r="F9" s="289"/>
      <c r="G9" s="293"/>
      <c r="H9" s="277"/>
      <c r="I9" s="277"/>
      <c r="J9" s="280"/>
    </row>
    <row r="10" spans="1:10" ht="15.75">
      <c r="A10" s="188" t="s">
        <v>23</v>
      </c>
      <c r="B10" s="187" t="s">
        <v>8</v>
      </c>
      <c r="C10" s="187"/>
      <c r="D10" s="187"/>
      <c r="E10" s="187"/>
      <c r="F10" s="187"/>
      <c r="G10" s="187"/>
      <c r="H10" s="28">
        <f>H11+H15+H43+H47</f>
        <v>24895000</v>
      </c>
      <c r="I10" s="28">
        <f>I11+I15+I43+I47</f>
        <v>25140563.47</v>
      </c>
      <c r="J10" s="226">
        <f>I10-H10</f>
        <v>245563.4699999988</v>
      </c>
    </row>
    <row r="11" spans="1:10" ht="37.5" customHeight="1">
      <c r="A11" s="72" t="s">
        <v>68</v>
      </c>
      <c r="B11" s="53" t="s">
        <v>8</v>
      </c>
      <c r="C11" s="7" t="s">
        <v>18</v>
      </c>
      <c r="D11" s="7"/>
      <c r="E11" s="7"/>
      <c r="F11" s="7"/>
      <c r="G11" s="133"/>
      <c r="H11" s="27">
        <f>H12</f>
        <v>369000</v>
      </c>
      <c r="I11" s="27">
        <f>I12</f>
        <v>369000</v>
      </c>
      <c r="J11" s="226">
        <f aca="true" t="shared" si="0" ref="J11:J92">I11-H11</f>
        <v>0</v>
      </c>
    </row>
    <row r="12" spans="1:10" ht="35.25" customHeight="1">
      <c r="A12" s="73" t="s">
        <v>78</v>
      </c>
      <c r="B12" s="52" t="s">
        <v>8</v>
      </c>
      <c r="C12" s="13" t="s">
        <v>18</v>
      </c>
      <c r="D12" s="13" t="s">
        <v>79</v>
      </c>
      <c r="E12" s="13" t="s">
        <v>33</v>
      </c>
      <c r="F12" s="13" t="s">
        <v>33</v>
      </c>
      <c r="G12" s="99"/>
      <c r="H12" s="25">
        <f>H13</f>
        <v>369000</v>
      </c>
      <c r="I12" s="25">
        <f>I13</f>
        <v>369000</v>
      </c>
      <c r="J12" s="226">
        <f t="shared" si="0"/>
        <v>0</v>
      </c>
    </row>
    <row r="13" spans="1:10" ht="14.25" customHeight="1">
      <c r="A13" s="48" t="s">
        <v>3</v>
      </c>
      <c r="B13" s="55" t="s">
        <v>8</v>
      </c>
      <c r="C13" s="43" t="s">
        <v>18</v>
      </c>
      <c r="D13" s="43" t="s">
        <v>79</v>
      </c>
      <c r="E13" s="43" t="s">
        <v>19</v>
      </c>
      <c r="F13" s="43" t="s">
        <v>33</v>
      </c>
      <c r="G13" s="100"/>
      <c r="H13" s="44">
        <f>SUM(H14:H14)</f>
        <v>369000</v>
      </c>
      <c r="I13" s="44">
        <f>SUM(I14:I14)</f>
        <v>369000</v>
      </c>
      <c r="J13" s="226">
        <f t="shared" si="0"/>
        <v>0</v>
      </c>
    </row>
    <row r="14" spans="1:10" ht="19.5" customHeight="1">
      <c r="A14" s="74" t="s">
        <v>80</v>
      </c>
      <c r="B14" s="54" t="s">
        <v>8</v>
      </c>
      <c r="C14" s="8" t="s">
        <v>18</v>
      </c>
      <c r="D14" s="8" t="s">
        <v>79</v>
      </c>
      <c r="E14" s="8" t="s">
        <v>19</v>
      </c>
      <c r="F14" s="8" t="s">
        <v>33</v>
      </c>
      <c r="G14" s="98" t="s">
        <v>88</v>
      </c>
      <c r="H14" s="26">
        <v>369000</v>
      </c>
      <c r="I14" s="26">
        <v>369000</v>
      </c>
      <c r="J14" s="226">
        <f t="shared" si="0"/>
        <v>0</v>
      </c>
    </row>
    <row r="15" spans="1:10" ht="28.5" customHeight="1">
      <c r="A15" s="39" t="s">
        <v>53</v>
      </c>
      <c r="B15" s="53" t="s">
        <v>8</v>
      </c>
      <c r="C15" s="7" t="s">
        <v>19</v>
      </c>
      <c r="D15" s="7"/>
      <c r="E15" s="7"/>
      <c r="F15" s="7"/>
      <c r="G15" s="133"/>
      <c r="H15" s="27">
        <f>H16+H26+H28+H31+H32+H35+H37+H39+H41</f>
        <v>16784000</v>
      </c>
      <c r="I15" s="27">
        <f>I16+I26+I27+I31+I32+I35+I37+I39+I41</f>
        <v>17089000</v>
      </c>
      <c r="J15" s="226">
        <f t="shared" si="0"/>
        <v>305000</v>
      </c>
    </row>
    <row r="16" spans="1:10" ht="35.25" customHeight="1">
      <c r="A16" s="75" t="s">
        <v>78</v>
      </c>
      <c r="B16" s="52" t="s">
        <v>8</v>
      </c>
      <c r="C16" s="13" t="s">
        <v>19</v>
      </c>
      <c r="D16" s="13" t="s">
        <v>79</v>
      </c>
      <c r="E16" s="13" t="s">
        <v>33</v>
      </c>
      <c r="F16" s="13" t="s">
        <v>33</v>
      </c>
      <c r="G16" s="99"/>
      <c r="H16" s="25">
        <f>H17+H23</f>
        <v>15829000</v>
      </c>
      <c r="I16" s="25">
        <f>I17+I23</f>
        <v>15849000</v>
      </c>
      <c r="J16" s="226">
        <f t="shared" si="0"/>
        <v>20000</v>
      </c>
    </row>
    <row r="17" spans="1:10" ht="13.5" customHeight="1">
      <c r="A17" s="48" t="s">
        <v>3</v>
      </c>
      <c r="B17" s="55" t="s">
        <v>8</v>
      </c>
      <c r="C17" s="43" t="s">
        <v>19</v>
      </c>
      <c r="D17" s="43" t="s">
        <v>79</v>
      </c>
      <c r="E17" s="43" t="s">
        <v>19</v>
      </c>
      <c r="F17" s="43" t="s">
        <v>33</v>
      </c>
      <c r="G17" s="100"/>
      <c r="H17" s="44">
        <f>SUM(H18:H22)</f>
        <v>15649000</v>
      </c>
      <c r="I17" s="44">
        <f>SUM(I18:I22)</f>
        <v>15669000</v>
      </c>
      <c r="J17" s="226">
        <f t="shared" si="0"/>
        <v>20000</v>
      </c>
    </row>
    <row r="18" spans="1:10" ht="14.25" customHeight="1">
      <c r="A18" s="114" t="s">
        <v>80</v>
      </c>
      <c r="B18" s="54" t="s">
        <v>8</v>
      </c>
      <c r="C18" s="8" t="s">
        <v>19</v>
      </c>
      <c r="D18" s="8" t="s">
        <v>79</v>
      </c>
      <c r="E18" s="8" t="s">
        <v>19</v>
      </c>
      <c r="F18" s="8" t="s">
        <v>33</v>
      </c>
      <c r="G18" s="98" t="s">
        <v>88</v>
      </c>
      <c r="H18" s="26">
        <v>15299000</v>
      </c>
      <c r="I18" s="26">
        <v>15299000</v>
      </c>
      <c r="J18" s="226">
        <f t="shared" si="0"/>
        <v>0</v>
      </c>
    </row>
    <row r="19" spans="1:10" ht="124.5" customHeight="1">
      <c r="A19" s="190" t="s">
        <v>187</v>
      </c>
      <c r="B19" s="54" t="s">
        <v>8</v>
      </c>
      <c r="C19" s="8" t="s">
        <v>19</v>
      </c>
      <c r="D19" s="8" t="s">
        <v>79</v>
      </c>
      <c r="E19" s="8" t="s">
        <v>19</v>
      </c>
      <c r="F19" s="8" t="s">
        <v>8</v>
      </c>
      <c r="G19" s="98" t="s">
        <v>88</v>
      </c>
      <c r="H19" s="26">
        <v>40000</v>
      </c>
      <c r="I19" s="26">
        <v>40000</v>
      </c>
      <c r="J19" s="226">
        <f t="shared" si="0"/>
        <v>0</v>
      </c>
    </row>
    <row r="20" spans="1:10" ht="33" customHeight="1">
      <c r="A20" s="74" t="s">
        <v>118</v>
      </c>
      <c r="B20" s="54" t="s">
        <v>8</v>
      </c>
      <c r="C20" s="8" t="s">
        <v>19</v>
      </c>
      <c r="D20" s="8" t="s">
        <v>79</v>
      </c>
      <c r="E20" s="8" t="s">
        <v>19</v>
      </c>
      <c r="F20" s="8" t="s">
        <v>16</v>
      </c>
      <c r="G20" s="98" t="s">
        <v>88</v>
      </c>
      <c r="H20" s="26">
        <v>290000</v>
      </c>
      <c r="I20" s="26">
        <v>290000</v>
      </c>
      <c r="J20" s="226">
        <f t="shared" si="0"/>
        <v>0</v>
      </c>
    </row>
    <row r="21" spans="1:10" ht="47.25" customHeight="1">
      <c r="A21" s="114" t="s">
        <v>188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18</v>
      </c>
      <c r="G21" s="98" t="s">
        <v>88</v>
      </c>
      <c r="H21" s="26">
        <v>20000</v>
      </c>
      <c r="I21" s="26">
        <v>20000</v>
      </c>
      <c r="J21" s="226">
        <f t="shared" si="0"/>
        <v>0</v>
      </c>
    </row>
    <row r="22" spans="1:10" ht="258.75" customHeight="1">
      <c r="A22" s="227" t="s">
        <v>199</v>
      </c>
      <c r="B22" s="54" t="s">
        <v>8</v>
      </c>
      <c r="C22" s="8" t="s">
        <v>19</v>
      </c>
      <c r="D22" s="8" t="s">
        <v>79</v>
      </c>
      <c r="E22" s="8" t="s">
        <v>19</v>
      </c>
      <c r="F22" s="8" t="s">
        <v>9</v>
      </c>
      <c r="G22" s="98" t="s">
        <v>88</v>
      </c>
      <c r="H22" s="26"/>
      <c r="I22" s="26">
        <v>20000</v>
      </c>
      <c r="J22" s="226">
        <f>I22-H22</f>
        <v>20000</v>
      </c>
    </row>
    <row r="23" spans="1:10" ht="29.25" customHeight="1">
      <c r="A23" s="48" t="s">
        <v>65</v>
      </c>
      <c r="B23" s="55" t="s">
        <v>8</v>
      </c>
      <c r="C23" s="43" t="s">
        <v>19</v>
      </c>
      <c r="D23" s="43" t="s">
        <v>79</v>
      </c>
      <c r="E23" s="43" t="s">
        <v>11</v>
      </c>
      <c r="F23" s="43" t="s">
        <v>33</v>
      </c>
      <c r="G23" s="100"/>
      <c r="H23" s="44">
        <f>H24</f>
        <v>180000</v>
      </c>
      <c r="I23" s="44">
        <f>I24</f>
        <v>180000</v>
      </c>
      <c r="J23" s="226">
        <f t="shared" si="0"/>
        <v>0</v>
      </c>
    </row>
    <row r="24" spans="1:10" ht="19.5" customHeight="1">
      <c r="A24" s="114" t="s">
        <v>80</v>
      </c>
      <c r="B24" s="93" t="s">
        <v>8</v>
      </c>
      <c r="C24" s="8" t="s">
        <v>19</v>
      </c>
      <c r="D24" s="8" t="s">
        <v>79</v>
      </c>
      <c r="E24" s="8" t="s">
        <v>11</v>
      </c>
      <c r="F24" s="8" t="s">
        <v>33</v>
      </c>
      <c r="G24" s="98" t="s">
        <v>88</v>
      </c>
      <c r="H24" s="26">
        <v>180000</v>
      </c>
      <c r="I24" s="26">
        <v>180000</v>
      </c>
      <c r="J24" s="226">
        <f t="shared" si="0"/>
        <v>0</v>
      </c>
    </row>
    <row r="25" spans="1:10" ht="29.25" customHeight="1">
      <c r="A25" s="113" t="s">
        <v>116</v>
      </c>
      <c r="B25" s="55" t="s">
        <v>8</v>
      </c>
      <c r="C25" s="43" t="s">
        <v>19</v>
      </c>
      <c r="D25" s="43" t="s">
        <v>160</v>
      </c>
      <c r="E25" s="43" t="s">
        <v>19</v>
      </c>
      <c r="F25" s="43" t="s">
        <v>33</v>
      </c>
      <c r="G25" s="100"/>
      <c r="H25" s="44">
        <f>H26</f>
        <v>346000</v>
      </c>
      <c r="I25" s="44">
        <f>I26</f>
        <v>346000</v>
      </c>
      <c r="J25" s="226">
        <f t="shared" si="0"/>
        <v>0</v>
      </c>
    </row>
    <row r="26" spans="1:10" ht="19.5" customHeight="1">
      <c r="A26" s="77" t="s">
        <v>80</v>
      </c>
      <c r="B26" s="54" t="s">
        <v>8</v>
      </c>
      <c r="C26" s="8" t="s">
        <v>19</v>
      </c>
      <c r="D26" s="8" t="s">
        <v>160</v>
      </c>
      <c r="E26" s="8" t="s">
        <v>19</v>
      </c>
      <c r="F26" s="8" t="s">
        <v>33</v>
      </c>
      <c r="G26" s="98" t="s">
        <v>88</v>
      </c>
      <c r="H26" s="26">
        <v>346000</v>
      </c>
      <c r="I26" s="26">
        <v>346000</v>
      </c>
      <c r="J26" s="226">
        <f t="shared" si="0"/>
        <v>0</v>
      </c>
    </row>
    <row r="27" spans="1:10" ht="28.5" customHeight="1">
      <c r="A27" s="78" t="s">
        <v>86</v>
      </c>
      <c r="B27" s="55" t="s">
        <v>8</v>
      </c>
      <c r="C27" s="43" t="s">
        <v>19</v>
      </c>
      <c r="D27" s="43" t="s">
        <v>160</v>
      </c>
      <c r="E27" s="43" t="s">
        <v>15</v>
      </c>
      <c r="F27" s="43" t="s">
        <v>33</v>
      </c>
      <c r="G27" s="100"/>
      <c r="H27" s="44">
        <f>H28</f>
        <v>65000</v>
      </c>
      <c r="I27" s="44">
        <f>I28+I29</f>
        <v>69000</v>
      </c>
      <c r="J27" s="226">
        <f t="shared" si="0"/>
        <v>4000</v>
      </c>
    </row>
    <row r="28" spans="1:10" ht="19.5" customHeight="1">
      <c r="A28" s="77" t="s">
        <v>80</v>
      </c>
      <c r="B28" s="54" t="s">
        <v>8</v>
      </c>
      <c r="C28" s="8" t="s">
        <v>19</v>
      </c>
      <c r="D28" s="8" t="s">
        <v>160</v>
      </c>
      <c r="E28" s="8" t="s">
        <v>15</v>
      </c>
      <c r="F28" s="8" t="s">
        <v>33</v>
      </c>
      <c r="G28" s="98" t="s">
        <v>88</v>
      </c>
      <c r="H28" s="26">
        <v>65000</v>
      </c>
      <c r="I28" s="26">
        <v>65000</v>
      </c>
      <c r="J28" s="226">
        <f t="shared" si="0"/>
        <v>0</v>
      </c>
    </row>
    <row r="29" spans="1:10" ht="28.5" customHeight="1">
      <c r="A29" s="77" t="s">
        <v>215</v>
      </c>
      <c r="B29" s="54" t="s">
        <v>8</v>
      </c>
      <c r="C29" s="8" t="s">
        <v>19</v>
      </c>
      <c r="D29" s="8" t="s">
        <v>160</v>
      </c>
      <c r="E29" s="8" t="s">
        <v>15</v>
      </c>
      <c r="F29" s="8" t="s">
        <v>33</v>
      </c>
      <c r="G29" s="98" t="s">
        <v>88</v>
      </c>
      <c r="H29" s="26"/>
      <c r="I29" s="26">
        <v>4000</v>
      </c>
      <c r="J29" s="226">
        <f>I29-H29</f>
        <v>4000</v>
      </c>
    </row>
    <row r="30" spans="1:10" ht="29.25" customHeight="1">
      <c r="A30" s="76" t="s">
        <v>117</v>
      </c>
      <c r="B30" s="55" t="s">
        <v>8</v>
      </c>
      <c r="C30" s="43" t="s">
        <v>19</v>
      </c>
      <c r="D30" s="43" t="s">
        <v>160</v>
      </c>
      <c r="E30" s="43" t="s">
        <v>12</v>
      </c>
      <c r="F30" s="43" t="s">
        <v>33</v>
      </c>
      <c r="G30" s="100"/>
      <c r="H30" s="44">
        <f>H31</f>
        <v>89000</v>
      </c>
      <c r="I30" s="44">
        <f>I31</f>
        <v>89000</v>
      </c>
      <c r="J30" s="226">
        <f t="shared" si="0"/>
        <v>0</v>
      </c>
    </row>
    <row r="31" spans="1:10" ht="19.5" customHeight="1">
      <c r="A31" s="77" t="s">
        <v>80</v>
      </c>
      <c r="B31" s="54" t="s">
        <v>8</v>
      </c>
      <c r="C31" s="8" t="s">
        <v>19</v>
      </c>
      <c r="D31" s="8" t="s">
        <v>160</v>
      </c>
      <c r="E31" s="8" t="s">
        <v>12</v>
      </c>
      <c r="F31" s="8" t="s">
        <v>33</v>
      </c>
      <c r="G31" s="98" t="s">
        <v>88</v>
      </c>
      <c r="H31" s="26">
        <v>89000</v>
      </c>
      <c r="I31" s="26">
        <v>89000</v>
      </c>
      <c r="J31" s="226">
        <f t="shared" si="0"/>
        <v>0</v>
      </c>
    </row>
    <row r="32" spans="1:10" ht="42" customHeight="1">
      <c r="A32" s="217" t="s">
        <v>186</v>
      </c>
      <c r="B32" s="218" t="s">
        <v>8</v>
      </c>
      <c r="C32" s="211" t="s">
        <v>19</v>
      </c>
      <c r="D32" s="211" t="s">
        <v>160</v>
      </c>
      <c r="E32" s="211" t="s">
        <v>14</v>
      </c>
      <c r="F32" s="211" t="s">
        <v>33</v>
      </c>
      <c r="G32" s="211"/>
      <c r="H32" s="212">
        <f>H34+H33</f>
        <v>367000</v>
      </c>
      <c r="I32" s="212">
        <f>I34+I33</f>
        <v>367000</v>
      </c>
      <c r="J32" s="226">
        <f t="shared" si="0"/>
        <v>0</v>
      </c>
    </row>
    <row r="33" spans="1:10" ht="20.25" customHeight="1">
      <c r="A33" s="182" t="s">
        <v>107</v>
      </c>
      <c r="B33" s="54" t="s">
        <v>8</v>
      </c>
      <c r="C33" s="8" t="s">
        <v>19</v>
      </c>
      <c r="D33" s="8" t="s">
        <v>160</v>
      </c>
      <c r="E33" s="8" t="s">
        <v>14</v>
      </c>
      <c r="F33" s="8" t="s">
        <v>33</v>
      </c>
      <c r="G33" s="98" t="s">
        <v>109</v>
      </c>
      <c r="H33" s="26">
        <v>25000</v>
      </c>
      <c r="I33" s="26">
        <v>25000</v>
      </c>
      <c r="J33" s="226">
        <f t="shared" si="0"/>
        <v>0</v>
      </c>
    </row>
    <row r="34" spans="1:10" ht="19.5" customHeight="1">
      <c r="A34" s="77" t="s">
        <v>80</v>
      </c>
      <c r="B34" s="54" t="s">
        <v>8</v>
      </c>
      <c r="C34" s="8" t="s">
        <v>19</v>
      </c>
      <c r="D34" s="8" t="s">
        <v>160</v>
      </c>
      <c r="E34" s="8" t="s">
        <v>14</v>
      </c>
      <c r="F34" s="8" t="s">
        <v>33</v>
      </c>
      <c r="G34" s="98" t="s">
        <v>88</v>
      </c>
      <c r="H34" s="26">
        <v>342000</v>
      </c>
      <c r="I34" s="26">
        <v>342000</v>
      </c>
      <c r="J34" s="226">
        <f t="shared" si="0"/>
        <v>0</v>
      </c>
    </row>
    <row r="35" spans="1:10" ht="19.5" customHeight="1">
      <c r="A35" s="229" t="s">
        <v>200</v>
      </c>
      <c r="B35" s="199" t="s">
        <v>8</v>
      </c>
      <c r="C35" s="200" t="s">
        <v>19</v>
      </c>
      <c r="D35" s="200" t="s">
        <v>32</v>
      </c>
      <c r="E35" s="200" t="s">
        <v>8</v>
      </c>
      <c r="F35" s="200" t="s">
        <v>33</v>
      </c>
      <c r="G35" s="201"/>
      <c r="H35" s="202">
        <f>H36</f>
        <v>0</v>
      </c>
      <c r="I35" s="202">
        <f>I36</f>
        <v>281000</v>
      </c>
      <c r="J35" s="226">
        <f t="shared" si="0"/>
        <v>281000</v>
      </c>
    </row>
    <row r="36" spans="1:10" ht="19.5" customHeight="1">
      <c r="A36" s="77" t="s">
        <v>80</v>
      </c>
      <c r="B36" s="203" t="s">
        <v>8</v>
      </c>
      <c r="C36" s="204" t="s">
        <v>19</v>
      </c>
      <c r="D36" s="204" t="s">
        <v>32</v>
      </c>
      <c r="E36" s="204" t="s">
        <v>8</v>
      </c>
      <c r="F36" s="204" t="s">
        <v>33</v>
      </c>
      <c r="G36" s="205" t="s">
        <v>88</v>
      </c>
      <c r="H36" s="206"/>
      <c r="I36" s="228">
        <v>281000</v>
      </c>
      <c r="J36" s="226">
        <f t="shared" si="0"/>
        <v>281000</v>
      </c>
    </row>
    <row r="37" spans="1:10" ht="27" customHeight="1">
      <c r="A37" s="191" t="s">
        <v>142</v>
      </c>
      <c r="B37" s="213" t="s">
        <v>8</v>
      </c>
      <c r="C37" s="214" t="s">
        <v>19</v>
      </c>
      <c r="D37" s="214" t="s">
        <v>143</v>
      </c>
      <c r="E37" s="214" t="s">
        <v>33</v>
      </c>
      <c r="F37" s="214" t="s">
        <v>33</v>
      </c>
      <c r="G37" s="215"/>
      <c r="H37" s="216">
        <f>H38</f>
        <v>11000</v>
      </c>
      <c r="I37" s="216">
        <f>I38</f>
        <v>11000</v>
      </c>
      <c r="J37" s="226">
        <f t="shared" si="0"/>
        <v>0</v>
      </c>
    </row>
    <row r="38" spans="1:10" ht="44.25" customHeight="1">
      <c r="A38" s="114" t="s">
        <v>113</v>
      </c>
      <c r="B38" s="93" t="s">
        <v>8</v>
      </c>
      <c r="C38" s="8" t="s">
        <v>19</v>
      </c>
      <c r="D38" s="8" t="s">
        <v>143</v>
      </c>
      <c r="E38" s="8" t="s">
        <v>9</v>
      </c>
      <c r="F38" s="8" t="s">
        <v>16</v>
      </c>
      <c r="G38" s="98" t="s">
        <v>88</v>
      </c>
      <c r="H38" s="26">
        <v>11000</v>
      </c>
      <c r="I38" s="26">
        <v>11000</v>
      </c>
      <c r="J38" s="226">
        <f t="shared" si="0"/>
        <v>0</v>
      </c>
    </row>
    <row r="39" spans="1:10" ht="19.5" customHeight="1">
      <c r="A39" s="192" t="s">
        <v>144</v>
      </c>
      <c r="B39" s="92" t="s">
        <v>8</v>
      </c>
      <c r="C39" s="43" t="s">
        <v>19</v>
      </c>
      <c r="D39" s="43" t="s">
        <v>145</v>
      </c>
      <c r="E39" s="43" t="s">
        <v>33</v>
      </c>
      <c r="F39" s="43" t="s">
        <v>33</v>
      </c>
      <c r="G39" s="100"/>
      <c r="H39" s="44">
        <f>H40</f>
        <v>66000</v>
      </c>
      <c r="I39" s="44">
        <f>I40</f>
        <v>66000</v>
      </c>
      <c r="J39" s="226">
        <f t="shared" si="0"/>
        <v>0</v>
      </c>
    </row>
    <row r="40" spans="1:10" ht="41.25" customHeight="1">
      <c r="A40" s="114" t="s">
        <v>146</v>
      </c>
      <c r="B40" s="93" t="s">
        <v>8</v>
      </c>
      <c r="C40" s="8" t="s">
        <v>19</v>
      </c>
      <c r="D40" s="8" t="s">
        <v>145</v>
      </c>
      <c r="E40" s="8" t="s">
        <v>9</v>
      </c>
      <c r="F40" s="8" t="s">
        <v>8</v>
      </c>
      <c r="G40" s="98" t="s">
        <v>88</v>
      </c>
      <c r="H40" s="26">
        <v>66000</v>
      </c>
      <c r="I40" s="26">
        <v>66000</v>
      </c>
      <c r="J40" s="226">
        <f t="shared" si="0"/>
        <v>0</v>
      </c>
    </row>
    <row r="41" spans="1:10" ht="17.25" customHeight="1">
      <c r="A41" s="192" t="s">
        <v>147</v>
      </c>
      <c r="B41" s="92" t="s">
        <v>8</v>
      </c>
      <c r="C41" s="43" t="s">
        <v>19</v>
      </c>
      <c r="D41" s="43" t="s">
        <v>148</v>
      </c>
      <c r="E41" s="43" t="s">
        <v>33</v>
      </c>
      <c r="F41" s="43" t="s">
        <v>33</v>
      </c>
      <c r="G41" s="100"/>
      <c r="H41" s="44">
        <f>H42</f>
        <v>11000</v>
      </c>
      <c r="I41" s="44">
        <f>I42</f>
        <v>11000</v>
      </c>
      <c r="J41" s="226">
        <f t="shared" si="0"/>
        <v>0</v>
      </c>
    </row>
    <row r="42" spans="1:10" ht="42" customHeight="1">
      <c r="A42" s="114" t="s">
        <v>114</v>
      </c>
      <c r="B42" s="93" t="s">
        <v>8</v>
      </c>
      <c r="C42" s="8" t="s">
        <v>19</v>
      </c>
      <c r="D42" s="8" t="s">
        <v>148</v>
      </c>
      <c r="E42" s="8" t="s">
        <v>9</v>
      </c>
      <c r="F42" s="8" t="s">
        <v>18</v>
      </c>
      <c r="G42" s="98" t="s">
        <v>88</v>
      </c>
      <c r="H42" s="26">
        <v>11000</v>
      </c>
      <c r="I42" s="26">
        <v>11000</v>
      </c>
      <c r="J42" s="226">
        <f t="shared" si="0"/>
        <v>0</v>
      </c>
    </row>
    <row r="43" spans="1:10" ht="19.5" customHeight="1">
      <c r="A43" s="135" t="s">
        <v>97</v>
      </c>
      <c r="B43" s="53" t="s">
        <v>8</v>
      </c>
      <c r="C43" s="7" t="s">
        <v>60</v>
      </c>
      <c r="D43" s="7"/>
      <c r="E43" s="7"/>
      <c r="F43" s="7"/>
      <c r="G43" s="133"/>
      <c r="H43" s="27">
        <f aca="true" t="shared" si="1" ref="H43:I45">H44</f>
        <v>1000000</v>
      </c>
      <c r="I43" s="27">
        <f t="shared" si="1"/>
        <v>1000000</v>
      </c>
      <c r="J43" s="226">
        <f t="shared" si="0"/>
        <v>0</v>
      </c>
    </row>
    <row r="44" spans="1:10" ht="20.25" customHeight="1">
      <c r="A44" s="136" t="s">
        <v>97</v>
      </c>
      <c r="B44" s="116" t="s">
        <v>8</v>
      </c>
      <c r="C44" s="117" t="s">
        <v>60</v>
      </c>
      <c r="D44" s="117" t="s">
        <v>98</v>
      </c>
      <c r="E44" s="117" t="s">
        <v>33</v>
      </c>
      <c r="F44" s="117" t="s">
        <v>33</v>
      </c>
      <c r="G44" s="137"/>
      <c r="H44" s="25">
        <f t="shared" si="1"/>
        <v>1000000</v>
      </c>
      <c r="I44" s="25">
        <f t="shared" si="1"/>
        <v>1000000</v>
      </c>
      <c r="J44" s="226">
        <f t="shared" si="0"/>
        <v>0</v>
      </c>
    </row>
    <row r="45" spans="1:10" ht="18.75" customHeight="1">
      <c r="A45" s="134" t="s">
        <v>99</v>
      </c>
      <c r="B45" s="55" t="s">
        <v>8</v>
      </c>
      <c r="C45" s="43" t="s">
        <v>60</v>
      </c>
      <c r="D45" s="43" t="s">
        <v>98</v>
      </c>
      <c r="E45" s="43" t="s">
        <v>15</v>
      </c>
      <c r="F45" s="43" t="s">
        <v>33</v>
      </c>
      <c r="G45" s="100"/>
      <c r="H45" s="44">
        <f t="shared" si="1"/>
        <v>1000000</v>
      </c>
      <c r="I45" s="44">
        <f t="shared" si="1"/>
        <v>1000000</v>
      </c>
      <c r="J45" s="226">
        <f t="shared" si="0"/>
        <v>0</v>
      </c>
    </row>
    <row r="46" spans="1:10" ht="15" customHeight="1">
      <c r="A46" s="138" t="s">
        <v>91</v>
      </c>
      <c r="B46" s="118" t="s">
        <v>8</v>
      </c>
      <c r="C46" s="119" t="s">
        <v>60</v>
      </c>
      <c r="D46" s="119" t="s">
        <v>98</v>
      </c>
      <c r="E46" s="119" t="s">
        <v>15</v>
      </c>
      <c r="F46" s="119" t="s">
        <v>33</v>
      </c>
      <c r="G46" s="139" t="s">
        <v>92</v>
      </c>
      <c r="H46" s="26">
        <v>1000000</v>
      </c>
      <c r="I46" s="26">
        <v>1000000</v>
      </c>
      <c r="J46" s="226">
        <f t="shared" si="0"/>
        <v>0</v>
      </c>
    </row>
    <row r="47" spans="1:10" ht="18.75" customHeight="1">
      <c r="A47" s="39" t="s">
        <v>24</v>
      </c>
      <c r="B47" s="53" t="s">
        <v>8</v>
      </c>
      <c r="C47" s="7" t="s">
        <v>105</v>
      </c>
      <c r="D47" s="7"/>
      <c r="E47" s="7"/>
      <c r="F47" s="7"/>
      <c r="G47" s="133"/>
      <c r="H47" s="27">
        <f>H48+H53</f>
        <v>6742000</v>
      </c>
      <c r="I47" s="27">
        <f>I48+I53</f>
        <v>6682563.47</v>
      </c>
      <c r="J47" s="226">
        <f t="shared" si="0"/>
        <v>-59436.53000000026</v>
      </c>
    </row>
    <row r="48" spans="1:10" ht="40.5" customHeight="1">
      <c r="A48" s="75" t="s">
        <v>78</v>
      </c>
      <c r="B48" s="52" t="s">
        <v>8</v>
      </c>
      <c r="C48" s="13" t="s">
        <v>105</v>
      </c>
      <c r="D48" s="13" t="s">
        <v>79</v>
      </c>
      <c r="E48" s="13" t="s">
        <v>33</v>
      </c>
      <c r="F48" s="13" t="s">
        <v>33</v>
      </c>
      <c r="G48" s="99"/>
      <c r="H48" s="25">
        <f>H49+H51</f>
        <v>6154000</v>
      </c>
      <c r="I48" s="25">
        <f>I49+I51</f>
        <v>6094563.47</v>
      </c>
      <c r="J48" s="226">
        <f t="shared" si="0"/>
        <v>-59436.53000000026</v>
      </c>
    </row>
    <row r="49" spans="1:10" ht="18.75" customHeight="1">
      <c r="A49" s="48" t="s">
        <v>3</v>
      </c>
      <c r="B49" s="55" t="s">
        <v>8</v>
      </c>
      <c r="C49" s="43" t="s">
        <v>105</v>
      </c>
      <c r="D49" s="43" t="s">
        <v>79</v>
      </c>
      <c r="E49" s="43" t="s">
        <v>19</v>
      </c>
      <c r="F49" s="43" t="s">
        <v>33</v>
      </c>
      <c r="G49" s="100"/>
      <c r="H49" s="44">
        <f>H50</f>
        <v>5000000</v>
      </c>
      <c r="I49" s="44">
        <f>I50</f>
        <v>4940563.47</v>
      </c>
      <c r="J49" s="226">
        <f t="shared" si="0"/>
        <v>-59436.53000000026</v>
      </c>
    </row>
    <row r="50" spans="1:10" ht="18.75" customHeight="1">
      <c r="A50" s="74" t="s">
        <v>80</v>
      </c>
      <c r="B50" s="54" t="s">
        <v>8</v>
      </c>
      <c r="C50" s="8" t="s">
        <v>105</v>
      </c>
      <c r="D50" s="8" t="s">
        <v>79</v>
      </c>
      <c r="E50" s="8" t="s">
        <v>19</v>
      </c>
      <c r="F50" s="8" t="s">
        <v>33</v>
      </c>
      <c r="G50" s="98" t="s">
        <v>88</v>
      </c>
      <c r="H50" s="26">
        <v>5000000</v>
      </c>
      <c r="I50" s="26">
        <f>4939974.6+588.87</f>
        <v>4940563.47</v>
      </c>
      <c r="J50" s="226">
        <f t="shared" si="0"/>
        <v>-59436.53000000026</v>
      </c>
    </row>
    <row r="51" spans="1:10" ht="18.75" customHeight="1">
      <c r="A51" s="198" t="s">
        <v>175</v>
      </c>
      <c r="B51" s="199" t="s">
        <v>8</v>
      </c>
      <c r="C51" s="200" t="s">
        <v>105</v>
      </c>
      <c r="D51" s="200" t="s">
        <v>79</v>
      </c>
      <c r="E51" s="200" t="s">
        <v>19</v>
      </c>
      <c r="F51" s="200" t="s">
        <v>15</v>
      </c>
      <c r="G51" s="201"/>
      <c r="H51" s="202">
        <f>H52</f>
        <v>1154000</v>
      </c>
      <c r="I51" s="202">
        <f>I52</f>
        <v>1154000</v>
      </c>
      <c r="J51" s="226">
        <f t="shared" si="0"/>
        <v>0</v>
      </c>
    </row>
    <row r="52" spans="1:10" ht="18.75" customHeight="1">
      <c r="A52" s="74" t="s">
        <v>176</v>
      </c>
      <c r="B52" s="203" t="s">
        <v>8</v>
      </c>
      <c r="C52" s="204" t="s">
        <v>105</v>
      </c>
      <c r="D52" s="204" t="s">
        <v>79</v>
      </c>
      <c r="E52" s="204" t="s">
        <v>19</v>
      </c>
      <c r="F52" s="204" t="s">
        <v>15</v>
      </c>
      <c r="G52" s="205" t="s">
        <v>88</v>
      </c>
      <c r="H52" s="206">
        <v>1154000</v>
      </c>
      <c r="I52" s="206">
        <v>1154000</v>
      </c>
      <c r="J52" s="226">
        <f t="shared" si="0"/>
        <v>0</v>
      </c>
    </row>
    <row r="53" spans="1:10" ht="18.75" customHeight="1">
      <c r="A53" s="82" t="s">
        <v>59</v>
      </c>
      <c r="B53" s="63" t="s">
        <v>8</v>
      </c>
      <c r="C53" s="20" t="s">
        <v>105</v>
      </c>
      <c r="D53" s="20" t="s">
        <v>58</v>
      </c>
      <c r="E53" s="20" t="s">
        <v>33</v>
      </c>
      <c r="F53" s="20" t="s">
        <v>33</v>
      </c>
      <c r="G53" s="140"/>
      <c r="H53" s="25">
        <f>H55</f>
        <v>588000</v>
      </c>
      <c r="I53" s="25">
        <f>I55</f>
        <v>588000</v>
      </c>
      <c r="J53" s="226">
        <f t="shared" si="0"/>
        <v>0</v>
      </c>
    </row>
    <row r="54" spans="1:10" ht="30" customHeight="1">
      <c r="A54" s="48" t="s">
        <v>170</v>
      </c>
      <c r="B54" s="64" t="s">
        <v>8</v>
      </c>
      <c r="C54" s="43" t="s">
        <v>105</v>
      </c>
      <c r="D54" s="43" t="s">
        <v>58</v>
      </c>
      <c r="E54" s="43" t="s">
        <v>10</v>
      </c>
      <c r="F54" s="43" t="s">
        <v>33</v>
      </c>
      <c r="G54" s="100"/>
      <c r="H54" s="44">
        <f>H55</f>
        <v>588000</v>
      </c>
      <c r="I54" s="44">
        <f>I55</f>
        <v>588000</v>
      </c>
      <c r="J54" s="226">
        <f t="shared" si="0"/>
        <v>0</v>
      </c>
    </row>
    <row r="55" spans="1:10" ht="17.25" customHeight="1">
      <c r="A55" s="74" t="s">
        <v>80</v>
      </c>
      <c r="B55" s="65" t="s">
        <v>8</v>
      </c>
      <c r="C55" s="8" t="s">
        <v>105</v>
      </c>
      <c r="D55" s="8" t="s">
        <v>58</v>
      </c>
      <c r="E55" s="8" t="s">
        <v>10</v>
      </c>
      <c r="F55" s="8" t="s">
        <v>33</v>
      </c>
      <c r="G55" s="98" t="s">
        <v>88</v>
      </c>
      <c r="H55" s="26">
        <v>588000</v>
      </c>
      <c r="I55" s="26">
        <v>588000</v>
      </c>
      <c r="J55" s="226">
        <f t="shared" si="0"/>
        <v>0</v>
      </c>
    </row>
    <row r="56" spans="1:10" ht="18.75" customHeight="1">
      <c r="A56" s="120" t="s">
        <v>137</v>
      </c>
      <c r="B56" s="121" t="s">
        <v>16</v>
      </c>
      <c r="C56" s="121"/>
      <c r="D56" s="167"/>
      <c r="E56" s="174"/>
      <c r="F56" s="174"/>
      <c r="G56" s="168"/>
      <c r="H56" s="175">
        <f aca="true" t="shared" si="2" ref="H56:I59">H57</f>
        <v>562000</v>
      </c>
      <c r="I56" s="175">
        <f t="shared" si="2"/>
        <v>562000</v>
      </c>
      <c r="J56" s="226">
        <f t="shared" si="0"/>
        <v>0</v>
      </c>
    </row>
    <row r="57" spans="1:10" ht="16.5" customHeight="1">
      <c r="A57" s="176" t="s">
        <v>138</v>
      </c>
      <c r="B57" s="177" t="s">
        <v>16</v>
      </c>
      <c r="C57" s="7" t="s">
        <v>18</v>
      </c>
      <c r="D57" s="7"/>
      <c r="E57" s="7"/>
      <c r="F57" s="7"/>
      <c r="G57" s="178"/>
      <c r="H57" s="27">
        <f t="shared" si="2"/>
        <v>562000</v>
      </c>
      <c r="I57" s="27">
        <f t="shared" si="2"/>
        <v>562000</v>
      </c>
      <c r="J57" s="226">
        <f t="shared" si="0"/>
        <v>0</v>
      </c>
    </row>
    <row r="58" spans="1:10" ht="18.75" customHeight="1">
      <c r="A58" s="160" t="s">
        <v>119</v>
      </c>
      <c r="B58" s="179" t="s">
        <v>16</v>
      </c>
      <c r="C58" s="20" t="s">
        <v>18</v>
      </c>
      <c r="D58" s="20" t="s">
        <v>31</v>
      </c>
      <c r="E58" s="20" t="s">
        <v>33</v>
      </c>
      <c r="F58" s="20" t="s">
        <v>33</v>
      </c>
      <c r="G58" s="180"/>
      <c r="H58" s="25">
        <f t="shared" si="2"/>
        <v>562000</v>
      </c>
      <c r="I58" s="25">
        <f t="shared" si="2"/>
        <v>562000</v>
      </c>
      <c r="J58" s="226">
        <f t="shared" si="0"/>
        <v>0</v>
      </c>
    </row>
    <row r="59" spans="1:10" ht="24.75" customHeight="1">
      <c r="A59" s="113" t="s">
        <v>108</v>
      </c>
      <c r="B59" s="55" t="s">
        <v>16</v>
      </c>
      <c r="C59" s="43" t="s">
        <v>18</v>
      </c>
      <c r="D59" s="43" t="s">
        <v>31</v>
      </c>
      <c r="E59" s="43" t="s">
        <v>71</v>
      </c>
      <c r="F59" s="43" t="s">
        <v>33</v>
      </c>
      <c r="G59" s="181"/>
      <c r="H59" s="44">
        <f t="shared" si="2"/>
        <v>562000</v>
      </c>
      <c r="I59" s="44">
        <f t="shared" si="2"/>
        <v>562000</v>
      </c>
      <c r="J59" s="226">
        <f t="shared" si="0"/>
        <v>0</v>
      </c>
    </row>
    <row r="60" spans="1:10" ht="16.5" customHeight="1">
      <c r="A60" s="182" t="s">
        <v>107</v>
      </c>
      <c r="B60" s="54" t="s">
        <v>16</v>
      </c>
      <c r="C60" s="8" t="s">
        <v>18</v>
      </c>
      <c r="D60" s="8" t="s">
        <v>31</v>
      </c>
      <c r="E60" s="8" t="s">
        <v>71</v>
      </c>
      <c r="F60" s="8" t="s">
        <v>33</v>
      </c>
      <c r="G60" s="183" t="s">
        <v>109</v>
      </c>
      <c r="H60" s="26">
        <v>562000</v>
      </c>
      <c r="I60" s="26">
        <v>562000</v>
      </c>
      <c r="J60" s="226">
        <f t="shared" si="0"/>
        <v>0</v>
      </c>
    </row>
    <row r="61" spans="1:10" ht="17.25" customHeight="1">
      <c r="A61" s="120" t="s">
        <v>55</v>
      </c>
      <c r="B61" s="121" t="s">
        <v>19</v>
      </c>
      <c r="C61" s="122"/>
      <c r="D61" s="110"/>
      <c r="E61" s="123"/>
      <c r="F61" s="123"/>
      <c r="G61" s="141"/>
      <c r="H61" s="28">
        <f>H62</f>
        <v>650000</v>
      </c>
      <c r="I61" s="28">
        <f>I62</f>
        <v>953334</v>
      </c>
      <c r="J61" s="226">
        <f t="shared" si="0"/>
        <v>303334</v>
      </c>
    </row>
    <row r="62" spans="1:10" ht="18" customHeight="1">
      <c r="A62" s="124" t="s">
        <v>101</v>
      </c>
      <c r="B62" s="57" t="s">
        <v>19</v>
      </c>
      <c r="C62" s="89" t="s">
        <v>13</v>
      </c>
      <c r="D62" s="7"/>
      <c r="E62" s="10"/>
      <c r="F62" s="10"/>
      <c r="G62" s="133"/>
      <c r="H62" s="27">
        <f>H66</f>
        <v>650000</v>
      </c>
      <c r="I62" s="27">
        <f>I63+I66</f>
        <v>953334</v>
      </c>
      <c r="J62" s="226">
        <f t="shared" si="0"/>
        <v>303334</v>
      </c>
    </row>
    <row r="63" spans="1:10" ht="18" customHeight="1">
      <c r="A63" s="255" t="s">
        <v>225</v>
      </c>
      <c r="B63" s="237" t="s">
        <v>19</v>
      </c>
      <c r="C63" s="238" t="s">
        <v>13</v>
      </c>
      <c r="D63" s="238" t="s">
        <v>226</v>
      </c>
      <c r="E63" s="238" t="s">
        <v>33</v>
      </c>
      <c r="F63" s="238" t="s">
        <v>33</v>
      </c>
      <c r="G63" s="239"/>
      <c r="H63" s="240">
        <f>H64</f>
        <v>0</v>
      </c>
      <c r="I63" s="240">
        <f>I64</f>
        <v>303334</v>
      </c>
      <c r="J63" s="226">
        <f t="shared" si="0"/>
        <v>303334</v>
      </c>
    </row>
    <row r="64" spans="1:10" ht="33" customHeight="1">
      <c r="A64" s="260" t="s">
        <v>233</v>
      </c>
      <c r="B64" s="261" t="s">
        <v>19</v>
      </c>
      <c r="C64" s="262" t="s">
        <v>13</v>
      </c>
      <c r="D64" s="263" t="s">
        <v>226</v>
      </c>
      <c r="E64" s="264" t="s">
        <v>12</v>
      </c>
      <c r="F64" s="264" t="s">
        <v>33</v>
      </c>
      <c r="G64" s="265"/>
      <c r="H64" s="245">
        <f>H65</f>
        <v>0</v>
      </c>
      <c r="I64" s="245">
        <f>I65</f>
        <v>303334</v>
      </c>
      <c r="J64" s="226">
        <f t="shared" si="0"/>
        <v>303334</v>
      </c>
    </row>
    <row r="65" spans="1:10" ht="28.5" customHeight="1">
      <c r="A65" s="74" t="s">
        <v>215</v>
      </c>
      <c r="B65" s="266" t="s">
        <v>19</v>
      </c>
      <c r="C65" s="267" t="s">
        <v>13</v>
      </c>
      <c r="D65" s="268" t="s">
        <v>226</v>
      </c>
      <c r="E65" s="236" t="s">
        <v>12</v>
      </c>
      <c r="F65" s="236" t="s">
        <v>33</v>
      </c>
      <c r="G65" s="205" t="s">
        <v>88</v>
      </c>
      <c r="H65" s="206"/>
      <c r="I65" s="206">
        <v>303334</v>
      </c>
      <c r="J65" s="226">
        <f t="shared" si="0"/>
        <v>303334</v>
      </c>
    </row>
    <row r="66" spans="1:10" ht="18" customHeight="1">
      <c r="A66" s="82" t="s">
        <v>59</v>
      </c>
      <c r="B66" s="63" t="s">
        <v>19</v>
      </c>
      <c r="C66" s="20" t="s">
        <v>13</v>
      </c>
      <c r="D66" s="20" t="s">
        <v>58</v>
      </c>
      <c r="E66" s="20" t="s">
        <v>33</v>
      </c>
      <c r="F66" s="20" t="s">
        <v>33</v>
      </c>
      <c r="G66" s="140"/>
      <c r="H66" s="25">
        <f>H67+H70</f>
        <v>650000</v>
      </c>
      <c r="I66" s="25">
        <f>I67+I70</f>
        <v>650000</v>
      </c>
      <c r="J66" s="226">
        <f t="shared" si="0"/>
        <v>0</v>
      </c>
    </row>
    <row r="67" spans="1:10" ht="26.25" customHeight="1">
      <c r="A67" s="196" t="s">
        <v>171</v>
      </c>
      <c r="B67" s="45" t="s">
        <v>19</v>
      </c>
      <c r="C67" s="88" t="s">
        <v>13</v>
      </c>
      <c r="D67" s="43" t="s">
        <v>58</v>
      </c>
      <c r="E67" s="46" t="s">
        <v>19</v>
      </c>
      <c r="F67" s="46" t="s">
        <v>33</v>
      </c>
      <c r="G67" s="100"/>
      <c r="H67" s="44">
        <f>H68</f>
        <v>50000</v>
      </c>
      <c r="I67" s="44">
        <f>I68</f>
        <v>50000</v>
      </c>
      <c r="J67" s="226">
        <f t="shared" si="0"/>
        <v>0</v>
      </c>
    </row>
    <row r="68" spans="1:10" ht="17.25" customHeight="1">
      <c r="A68" s="114" t="s">
        <v>80</v>
      </c>
      <c r="B68" s="22" t="s">
        <v>19</v>
      </c>
      <c r="C68" s="8" t="s">
        <v>13</v>
      </c>
      <c r="D68" s="8" t="s">
        <v>58</v>
      </c>
      <c r="E68" s="9" t="s">
        <v>19</v>
      </c>
      <c r="F68" s="9" t="s">
        <v>33</v>
      </c>
      <c r="G68" s="8" t="s">
        <v>88</v>
      </c>
      <c r="H68" s="26">
        <v>50000</v>
      </c>
      <c r="I68" s="26">
        <v>50000</v>
      </c>
      <c r="J68" s="226">
        <f t="shared" si="0"/>
        <v>0</v>
      </c>
    </row>
    <row r="69" spans="1:10" ht="31.5" customHeight="1">
      <c r="A69" s="159" t="s">
        <v>192</v>
      </c>
      <c r="B69" s="45" t="s">
        <v>19</v>
      </c>
      <c r="C69" s="43" t="s">
        <v>13</v>
      </c>
      <c r="D69" s="43" t="s">
        <v>58</v>
      </c>
      <c r="E69" s="46" t="s">
        <v>13</v>
      </c>
      <c r="F69" s="46" t="s">
        <v>33</v>
      </c>
      <c r="G69" s="43"/>
      <c r="H69" s="44">
        <f>H70</f>
        <v>600000</v>
      </c>
      <c r="I69" s="44">
        <f>I70</f>
        <v>600000</v>
      </c>
      <c r="J69" s="226">
        <f t="shared" si="0"/>
        <v>0</v>
      </c>
    </row>
    <row r="70" spans="1:10" ht="17.25" customHeight="1">
      <c r="A70" s="114" t="s">
        <v>80</v>
      </c>
      <c r="B70" s="22" t="s">
        <v>19</v>
      </c>
      <c r="C70" s="8" t="s">
        <v>13</v>
      </c>
      <c r="D70" s="8" t="s">
        <v>58</v>
      </c>
      <c r="E70" s="9" t="s">
        <v>13</v>
      </c>
      <c r="F70" s="9" t="s">
        <v>33</v>
      </c>
      <c r="G70" s="8" t="s">
        <v>88</v>
      </c>
      <c r="H70" s="26">
        <v>600000</v>
      </c>
      <c r="I70" s="26">
        <v>600000</v>
      </c>
      <c r="J70" s="226">
        <f t="shared" si="0"/>
        <v>0</v>
      </c>
    </row>
    <row r="71" spans="1:10" ht="18.75" customHeight="1">
      <c r="A71" s="79" t="s">
        <v>50</v>
      </c>
      <c r="B71" s="60" t="s">
        <v>15</v>
      </c>
      <c r="C71" s="17"/>
      <c r="D71" s="17"/>
      <c r="E71" s="17"/>
      <c r="F71" s="17"/>
      <c r="G71" s="142"/>
      <c r="H71" s="28">
        <f>H72+H81</f>
        <v>104000</v>
      </c>
      <c r="I71" s="28">
        <f>I72+I81</f>
        <v>70968925.4</v>
      </c>
      <c r="J71" s="226">
        <f t="shared" si="0"/>
        <v>70864925.4</v>
      </c>
    </row>
    <row r="72" spans="1:10" ht="18.75" customHeight="1">
      <c r="A72" s="220" t="s">
        <v>201</v>
      </c>
      <c r="B72" s="221" t="s">
        <v>15</v>
      </c>
      <c r="C72" s="231" t="s">
        <v>16</v>
      </c>
      <c r="D72" s="222"/>
      <c r="E72" s="222"/>
      <c r="F72" s="222"/>
      <c r="G72" s="232"/>
      <c r="H72" s="223">
        <f>H73+H79</f>
        <v>0</v>
      </c>
      <c r="I72" s="223">
        <f>I73+I75+I77+I79</f>
        <v>70864925.4</v>
      </c>
      <c r="J72" s="226">
        <f t="shared" si="0"/>
        <v>70864925.4</v>
      </c>
    </row>
    <row r="73" spans="1:10" ht="30" customHeight="1">
      <c r="A73" s="230" t="s">
        <v>206</v>
      </c>
      <c r="B73" s="233" t="s">
        <v>15</v>
      </c>
      <c r="C73" s="234" t="s">
        <v>16</v>
      </c>
      <c r="D73" s="200" t="s">
        <v>204</v>
      </c>
      <c r="E73" s="200" t="s">
        <v>205</v>
      </c>
      <c r="F73" s="200" t="s">
        <v>33</v>
      </c>
      <c r="G73" s="209"/>
      <c r="H73" s="202">
        <f>H74</f>
        <v>0</v>
      </c>
      <c r="I73" s="202">
        <f>I74</f>
        <v>62200000</v>
      </c>
      <c r="J73" s="226">
        <f t="shared" si="0"/>
        <v>62200000</v>
      </c>
    </row>
    <row r="74" spans="1:10" ht="18.75" customHeight="1">
      <c r="A74" s="77" t="s">
        <v>107</v>
      </c>
      <c r="B74" s="235" t="s">
        <v>15</v>
      </c>
      <c r="C74" s="236" t="s">
        <v>16</v>
      </c>
      <c r="D74" s="204" t="s">
        <v>204</v>
      </c>
      <c r="E74" s="204" t="s">
        <v>205</v>
      </c>
      <c r="F74" s="204" t="s">
        <v>33</v>
      </c>
      <c r="G74" s="210" t="s">
        <v>109</v>
      </c>
      <c r="H74" s="206"/>
      <c r="I74" s="206">
        <v>62200000</v>
      </c>
      <c r="J74" s="226">
        <f t="shared" si="0"/>
        <v>62200000</v>
      </c>
    </row>
    <row r="75" spans="1:10" ht="18.75" customHeight="1">
      <c r="A75" s="230" t="s">
        <v>202</v>
      </c>
      <c r="B75" s="233" t="s">
        <v>15</v>
      </c>
      <c r="C75" s="234" t="s">
        <v>16</v>
      </c>
      <c r="D75" s="200" t="s">
        <v>32</v>
      </c>
      <c r="E75" s="200" t="s">
        <v>203</v>
      </c>
      <c r="F75" s="200" t="s">
        <v>33</v>
      </c>
      <c r="G75" s="209"/>
      <c r="H75" s="202">
        <f>H76</f>
        <v>0</v>
      </c>
      <c r="I75" s="202">
        <f>I76</f>
        <v>5500000</v>
      </c>
      <c r="J75" s="226">
        <f t="shared" si="0"/>
        <v>5500000</v>
      </c>
    </row>
    <row r="76" spans="1:10" ht="18.75" customHeight="1">
      <c r="A76" s="77" t="s">
        <v>229</v>
      </c>
      <c r="B76" s="235" t="s">
        <v>15</v>
      </c>
      <c r="C76" s="236" t="s">
        <v>16</v>
      </c>
      <c r="D76" s="204" t="s">
        <v>32</v>
      </c>
      <c r="E76" s="204" t="s">
        <v>203</v>
      </c>
      <c r="F76" s="204" t="s">
        <v>33</v>
      </c>
      <c r="G76" s="210" t="s">
        <v>109</v>
      </c>
      <c r="H76" s="206"/>
      <c r="I76" s="206">
        <v>5500000</v>
      </c>
      <c r="J76" s="226">
        <f t="shared" si="0"/>
        <v>5500000</v>
      </c>
    </row>
    <row r="77" spans="1:10" ht="30" customHeight="1">
      <c r="A77" s="230" t="s">
        <v>228</v>
      </c>
      <c r="B77" s="233" t="s">
        <v>15</v>
      </c>
      <c r="C77" s="234" t="s">
        <v>16</v>
      </c>
      <c r="D77" s="200" t="s">
        <v>159</v>
      </c>
      <c r="E77" s="234" t="s">
        <v>11</v>
      </c>
      <c r="F77" s="234" t="s">
        <v>33</v>
      </c>
      <c r="G77" s="209"/>
      <c r="H77" s="202">
        <f>H78+H79</f>
        <v>0</v>
      </c>
      <c r="I77" s="202">
        <f>I78</f>
        <v>3104900</v>
      </c>
      <c r="J77" s="226">
        <f t="shared" si="0"/>
        <v>3104900</v>
      </c>
    </row>
    <row r="78" spans="1:10" ht="18.75" customHeight="1">
      <c r="A78" s="77" t="s">
        <v>229</v>
      </c>
      <c r="B78" s="235" t="s">
        <v>15</v>
      </c>
      <c r="C78" s="236" t="s">
        <v>16</v>
      </c>
      <c r="D78" s="204" t="s">
        <v>159</v>
      </c>
      <c r="E78" s="236" t="s">
        <v>11</v>
      </c>
      <c r="F78" s="236" t="s">
        <v>33</v>
      </c>
      <c r="G78" s="210" t="s">
        <v>109</v>
      </c>
      <c r="H78" s="206"/>
      <c r="I78" s="206">
        <v>3104900</v>
      </c>
      <c r="J78" s="226">
        <f t="shared" si="0"/>
        <v>3104900</v>
      </c>
    </row>
    <row r="79" spans="1:10" ht="30" customHeight="1">
      <c r="A79" s="230" t="s">
        <v>207</v>
      </c>
      <c r="B79" s="233" t="s">
        <v>15</v>
      </c>
      <c r="C79" s="234" t="s">
        <v>16</v>
      </c>
      <c r="D79" s="200" t="s">
        <v>159</v>
      </c>
      <c r="E79" s="234" t="s">
        <v>11</v>
      </c>
      <c r="F79" s="234" t="s">
        <v>8</v>
      </c>
      <c r="G79" s="209"/>
      <c r="H79" s="202">
        <f>H80</f>
        <v>0</v>
      </c>
      <c r="I79" s="202">
        <f>I80</f>
        <v>60025.4</v>
      </c>
      <c r="J79" s="226">
        <f t="shared" si="0"/>
        <v>60025.4</v>
      </c>
    </row>
    <row r="80" spans="1:10" ht="18.75" customHeight="1">
      <c r="A80" s="74" t="s">
        <v>80</v>
      </c>
      <c r="B80" s="235" t="s">
        <v>15</v>
      </c>
      <c r="C80" s="236" t="s">
        <v>16</v>
      </c>
      <c r="D80" s="204" t="s">
        <v>159</v>
      </c>
      <c r="E80" s="236" t="s">
        <v>11</v>
      </c>
      <c r="F80" s="236" t="s">
        <v>8</v>
      </c>
      <c r="G80" s="210" t="s">
        <v>88</v>
      </c>
      <c r="H80" s="206"/>
      <c r="I80" s="206">
        <v>60025.4</v>
      </c>
      <c r="J80" s="226">
        <f t="shared" si="0"/>
        <v>60025.4</v>
      </c>
    </row>
    <row r="81" spans="1:10" ht="15.75" customHeight="1">
      <c r="A81" s="41" t="s">
        <v>51</v>
      </c>
      <c r="B81" s="62" t="s">
        <v>15</v>
      </c>
      <c r="C81" s="7" t="s">
        <v>15</v>
      </c>
      <c r="D81" s="7"/>
      <c r="E81" s="7"/>
      <c r="F81" s="7"/>
      <c r="G81" s="133"/>
      <c r="H81" s="29">
        <f aca="true" t="shared" si="3" ref="H81:I83">H82</f>
        <v>104000</v>
      </c>
      <c r="I81" s="29">
        <f t="shared" si="3"/>
        <v>104000</v>
      </c>
      <c r="J81" s="226">
        <f t="shared" si="0"/>
        <v>0</v>
      </c>
    </row>
    <row r="82" spans="1:10" ht="16.5" customHeight="1">
      <c r="A82" s="82" t="s">
        <v>59</v>
      </c>
      <c r="B82" s="63" t="s">
        <v>15</v>
      </c>
      <c r="C82" s="20" t="s">
        <v>15</v>
      </c>
      <c r="D82" s="20" t="s">
        <v>58</v>
      </c>
      <c r="E82" s="20" t="s">
        <v>33</v>
      </c>
      <c r="F82" s="20" t="s">
        <v>33</v>
      </c>
      <c r="G82" s="140"/>
      <c r="H82" s="25">
        <f t="shared" si="3"/>
        <v>104000</v>
      </c>
      <c r="I82" s="25">
        <f t="shared" si="3"/>
        <v>104000</v>
      </c>
      <c r="J82" s="226">
        <f t="shared" si="0"/>
        <v>0</v>
      </c>
    </row>
    <row r="83" spans="1:10" ht="15" customHeight="1">
      <c r="A83" s="48" t="s">
        <v>124</v>
      </c>
      <c r="B83" s="55" t="s">
        <v>15</v>
      </c>
      <c r="C83" s="43" t="s">
        <v>15</v>
      </c>
      <c r="D83" s="43" t="s">
        <v>58</v>
      </c>
      <c r="E83" s="43" t="s">
        <v>8</v>
      </c>
      <c r="F83" s="43" t="s">
        <v>33</v>
      </c>
      <c r="G83" s="100"/>
      <c r="H83" s="44">
        <f t="shared" si="3"/>
        <v>104000</v>
      </c>
      <c r="I83" s="44">
        <f t="shared" si="3"/>
        <v>104000</v>
      </c>
      <c r="J83" s="226">
        <f t="shared" si="0"/>
        <v>0</v>
      </c>
    </row>
    <row r="84" spans="1:10" ht="17.25" customHeight="1">
      <c r="A84" s="74" t="s">
        <v>80</v>
      </c>
      <c r="B84" s="59" t="s">
        <v>15</v>
      </c>
      <c r="C84" s="8" t="s">
        <v>15</v>
      </c>
      <c r="D84" s="8" t="s">
        <v>58</v>
      </c>
      <c r="E84" s="9" t="s">
        <v>8</v>
      </c>
      <c r="F84" s="9" t="s">
        <v>33</v>
      </c>
      <c r="G84" s="98" t="s">
        <v>88</v>
      </c>
      <c r="H84" s="26">
        <v>104000</v>
      </c>
      <c r="I84" s="26">
        <v>104000</v>
      </c>
      <c r="J84" s="226">
        <f t="shared" si="0"/>
        <v>0</v>
      </c>
    </row>
    <row r="85" spans="1:10" ht="16.5" customHeight="1">
      <c r="A85" s="79" t="s">
        <v>35</v>
      </c>
      <c r="B85" s="60" t="s">
        <v>10</v>
      </c>
      <c r="C85" s="17"/>
      <c r="D85" s="17"/>
      <c r="E85" s="17"/>
      <c r="F85" s="17"/>
      <c r="G85" s="142"/>
      <c r="H85" s="28">
        <f>H86+H107+H141+H145</f>
        <v>257058100</v>
      </c>
      <c r="I85" s="28">
        <f>I86+I107+I141+I145</f>
        <v>272868741.45</v>
      </c>
      <c r="J85" s="226">
        <f t="shared" si="0"/>
        <v>15810641.449999988</v>
      </c>
    </row>
    <row r="86" spans="1:10" ht="16.5" customHeight="1">
      <c r="A86" s="41" t="s">
        <v>36</v>
      </c>
      <c r="B86" s="61" t="s">
        <v>10</v>
      </c>
      <c r="C86" s="12" t="s">
        <v>8</v>
      </c>
      <c r="D86" s="11"/>
      <c r="E86" s="11"/>
      <c r="F86" s="11"/>
      <c r="G86" s="147"/>
      <c r="H86" s="29">
        <f>H87+H89+H94+H104</f>
        <v>46866000</v>
      </c>
      <c r="I86" s="29">
        <f>I87+I89+I94+I99+I102+I104</f>
        <v>55439074.76</v>
      </c>
      <c r="J86" s="226">
        <f t="shared" si="0"/>
        <v>8573074.759999998</v>
      </c>
    </row>
    <row r="87" spans="1:10" ht="16.5" customHeight="1">
      <c r="A87" s="73" t="s">
        <v>209</v>
      </c>
      <c r="B87" s="237" t="s">
        <v>10</v>
      </c>
      <c r="C87" s="238" t="s">
        <v>8</v>
      </c>
      <c r="D87" s="238" t="s">
        <v>32</v>
      </c>
      <c r="E87" s="238" t="s">
        <v>8</v>
      </c>
      <c r="F87" s="238" t="s">
        <v>33</v>
      </c>
      <c r="G87" s="239"/>
      <c r="H87" s="240">
        <f>H88</f>
        <v>0</v>
      </c>
      <c r="I87" s="240">
        <f>I88</f>
        <v>1477000</v>
      </c>
      <c r="J87" s="226">
        <f t="shared" si="0"/>
        <v>1477000</v>
      </c>
    </row>
    <row r="88" spans="1:10" ht="16.5" customHeight="1">
      <c r="A88" s="208" t="s">
        <v>161</v>
      </c>
      <c r="B88" s="203" t="s">
        <v>10</v>
      </c>
      <c r="C88" s="204" t="s">
        <v>8</v>
      </c>
      <c r="D88" s="204" t="s">
        <v>32</v>
      </c>
      <c r="E88" s="204" t="s">
        <v>8</v>
      </c>
      <c r="F88" s="204" t="s">
        <v>33</v>
      </c>
      <c r="G88" s="205" t="s">
        <v>31</v>
      </c>
      <c r="H88" s="206"/>
      <c r="I88" s="206">
        <v>1477000</v>
      </c>
      <c r="J88" s="226">
        <f t="shared" si="0"/>
        <v>1477000</v>
      </c>
    </row>
    <row r="89" spans="1:10" ht="15" customHeight="1">
      <c r="A89" s="40" t="s">
        <v>37</v>
      </c>
      <c r="B89" s="58" t="s">
        <v>10</v>
      </c>
      <c r="C89" s="13" t="s">
        <v>8</v>
      </c>
      <c r="D89" s="13" t="s">
        <v>38</v>
      </c>
      <c r="E89" s="13" t="s">
        <v>33</v>
      </c>
      <c r="F89" s="13" t="s">
        <v>33</v>
      </c>
      <c r="G89" s="99"/>
      <c r="H89" s="25">
        <f>H90</f>
        <v>45498000</v>
      </c>
      <c r="I89" s="25">
        <f>I90</f>
        <v>45498000</v>
      </c>
      <c r="J89" s="226">
        <f t="shared" si="0"/>
        <v>0</v>
      </c>
    </row>
    <row r="90" spans="1:10" ht="14.25" customHeight="1">
      <c r="A90" s="48" t="s">
        <v>2</v>
      </c>
      <c r="B90" s="64" t="s">
        <v>10</v>
      </c>
      <c r="C90" s="46" t="s">
        <v>8</v>
      </c>
      <c r="D90" s="43" t="s">
        <v>38</v>
      </c>
      <c r="E90" s="46" t="s">
        <v>72</v>
      </c>
      <c r="F90" s="46" t="s">
        <v>0</v>
      </c>
      <c r="G90" s="145"/>
      <c r="H90" s="44">
        <f>SUM(H91:H93)</f>
        <v>45498000</v>
      </c>
      <c r="I90" s="44">
        <f>SUM(I91:I93)</f>
        <v>45498000</v>
      </c>
      <c r="J90" s="226">
        <f t="shared" si="0"/>
        <v>0</v>
      </c>
    </row>
    <row r="91" spans="1:10" ht="16.5" customHeight="1">
      <c r="A91" s="16" t="s">
        <v>161</v>
      </c>
      <c r="B91" s="65" t="s">
        <v>10</v>
      </c>
      <c r="C91" s="9" t="s">
        <v>8</v>
      </c>
      <c r="D91" s="8" t="s">
        <v>38</v>
      </c>
      <c r="E91" s="9" t="s">
        <v>72</v>
      </c>
      <c r="F91" s="9" t="s">
        <v>33</v>
      </c>
      <c r="G91" s="146" t="s">
        <v>31</v>
      </c>
      <c r="H91" s="26">
        <v>37584000</v>
      </c>
      <c r="I91" s="26">
        <v>37584000</v>
      </c>
      <c r="J91" s="226">
        <f t="shared" si="0"/>
        <v>0</v>
      </c>
    </row>
    <row r="92" spans="1:10" ht="27.75" customHeight="1">
      <c r="A92" s="80" t="s">
        <v>165</v>
      </c>
      <c r="B92" s="65" t="s">
        <v>10</v>
      </c>
      <c r="C92" s="9" t="s">
        <v>8</v>
      </c>
      <c r="D92" s="8" t="s">
        <v>38</v>
      </c>
      <c r="E92" s="9" t="s">
        <v>72</v>
      </c>
      <c r="F92" s="9" t="s">
        <v>33</v>
      </c>
      <c r="G92" s="146" t="s">
        <v>166</v>
      </c>
      <c r="H92" s="26">
        <v>1114000</v>
      </c>
      <c r="I92" s="26">
        <v>1114000</v>
      </c>
      <c r="J92" s="226">
        <f t="shared" si="0"/>
        <v>0</v>
      </c>
    </row>
    <row r="93" spans="1:10" ht="17.25" customHeight="1">
      <c r="A93" s="16" t="s">
        <v>162</v>
      </c>
      <c r="B93" s="65" t="s">
        <v>10</v>
      </c>
      <c r="C93" s="9" t="s">
        <v>8</v>
      </c>
      <c r="D93" s="8" t="s">
        <v>38</v>
      </c>
      <c r="E93" s="9" t="s">
        <v>72</v>
      </c>
      <c r="F93" s="9" t="s">
        <v>8</v>
      </c>
      <c r="G93" s="146" t="s">
        <v>31</v>
      </c>
      <c r="H93" s="26">
        <v>6800000</v>
      </c>
      <c r="I93" s="26">
        <v>6800000</v>
      </c>
      <c r="J93" s="226">
        <f aca="true" t="shared" si="4" ref="J93:J174">I93-H93</f>
        <v>0</v>
      </c>
    </row>
    <row r="94" spans="1:10" ht="16.5" customHeight="1">
      <c r="A94" s="23" t="s">
        <v>70</v>
      </c>
      <c r="B94" s="56" t="s">
        <v>10</v>
      </c>
      <c r="C94" s="24" t="s">
        <v>8</v>
      </c>
      <c r="D94" s="24" t="s">
        <v>54</v>
      </c>
      <c r="E94" s="24" t="s">
        <v>33</v>
      </c>
      <c r="F94" s="24" t="s">
        <v>33</v>
      </c>
      <c r="G94" s="148"/>
      <c r="H94" s="25">
        <f>H96+H97</f>
        <v>1368000</v>
      </c>
      <c r="I94" s="25">
        <f>I96+I97</f>
        <v>1368000</v>
      </c>
      <c r="J94" s="226">
        <f t="shared" si="4"/>
        <v>0</v>
      </c>
    </row>
    <row r="95" spans="1:10" ht="29.25" customHeight="1">
      <c r="A95" s="48" t="s">
        <v>164</v>
      </c>
      <c r="B95" s="55" t="s">
        <v>10</v>
      </c>
      <c r="C95" s="43" t="s">
        <v>8</v>
      </c>
      <c r="D95" s="43" t="s">
        <v>54</v>
      </c>
      <c r="E95" s="43" t="s">
        <v>163</v>
      </c>
      <c r="F95" s="43" t="s">
        <v>8</v>
      </c>
      <c r="G95" s="100"/>
      <c r="H95" s="44">
        <f>H96</f>
        <v>585000</v>
      </c>
      <c r="I95" s="44">
        <f>I96</f>
        <v>585000</v>
      </c>
      <c r="J95" s="226">
        <f t="shared" si="4"/>
        <v>0</v>
      </c>
    </row>
    <row r="96" spans="1:10" ht="16.5" customHeight="1">
      <c r="A96" s="16" t="s">
        <v>161</v>
      </c>
      <c r="B96" s="54" t="s">
        <v>10</v>
      </c>
      <c r="C96" s="8" t="s">
        <v>8</v>
      </c>
      <c r="D96" s="8" t="s">
        <v>54</v>
      </c>
      <c r="E96" s="8" t="s">
        <v>163</v>
      </c>
      <c r="F96" s="8" t="s">
        <v>8</v>
      </c>
      <c r="G96" s="98" t="s">
        <v>31</v>
      </c>
      <c r="H96" s="31">
        <v>585000</v>
      </c>
      <c r="I96" s="31">
        <v>585000</v>
      </c>
      <c r="J96" s="226">
        <f t="shared" si="4"/>
        <v>0</v>
      </c>
    </row>
    <row r="97" spans="1:10" ht="27" customHeight="1">
      <c r="A97" s="48" t="s">
        <v>87</v>
      </c>
      <c r="B97" s="55" t="s">
        <v>10</v>
      </c>
      <c r="C97" s="43" t="s">
        <v>8</v>
      </c>
      <c r="D97" s="43" t="s">
        <v>54</v>
      </c>
      <c r="E97" s="43" t="s">
        <v>163</v>
      </c>
      <c r="F97" s="43" t="s">
        <v>16</v>
      </c>
      <c r="G97" s="100"/>
      <c r="H97" s="44">
        <f>H98</f>
        <v>783000</v>
      </c>
      <c r="I97" s="44">
        <f>I98</f>
        <v>783000</v>
      </c>
      <c r="J97" s="226">
        <f t="shared" si="4"/>
        <v>0</v>
      </c>
    </row>
    <row r="98" spans="1:10" ht="18.75" customHeight="1">
      <c r="A98" s="16" t="s">
        <v>161</v>
      </c>
      <c r="B98" s="54" t="s">
        <v>10</v>
      </c>
      <c r="C98" s="8" t="s">
        <v>8</v>
      </c>
      <c r="D98" s="8" t="s">
        <v>54</v>
      </c>
      <c r="E98" s="8" t="s">
        <v>163</v>
      </c>
      <c r="F98" s="8" t="s">
        <v>16</v>
      </c>
      <c r="G98" s="98" t="s">
        <v>31</v>
      </c>
      <c r="H98" s="31">
        <v>783000</v>
      </c>
      <c r="I98" s="31">
        <v>783000</v>
      </c>
      <c r="J98" s="226">
        <f t="shared" si="4"/>
        <v>0</v>
      </c>
    </row>
    <row r="99" spans="1:10" ht="18.75" customHeight="1">
      <c r="A99" s="241" t="s">
        <v>216</v>
      </c>
      <c r="B99" s="242" t="s">
        <v>10</v>
      </c>
      <c r="C99" s="243" t="s">
        <v>8</v>
      </c>
      <c r="D99" s="243" t="s">
        <v>159</v>
      </c>
      <c r="E99" s="243" t="s">
        <v>9</v>
      </c>
      <c r="F99" s="243" t="s">
        <v>33</v>
      </c>
      <c r="G99" s="205"/>
      <c r="H99" s="245">
        <f>H100+H101</f>
        <v>0</v>
      </c>
      <c r="I99" s="245">
        <f>I100+I101</f>
        <v>415052.76</v>
      </c>
      <c r="J99" s="226">
        <f t="shared" si="4"/>
        <v>415052.76</v>
      </c>
    </row>
    <row r="100" spans="1:10" ht="18.75" customHeight="1">
      <c r="A100" s="208" t="s">
        <v>161</v>
      </c>
      <c r="B100" s="203" t="s">
        <v>10</v>
      </c>
      <c r="C100" s="204" t="s">
        <v>8</v>
      </c>
      <c r="D100" s="204" t="s">
        <v>159</v>
      </c>
      <c r="E100" s="204" t="s">
        <v>9</v>
      </c>
      <c r="F100" s="204" t="s">
        <v>33</v>
      </c>
      <c r="G100" s="205" t="s">
        <v>31</v>
      </c>
      <c r="H100" s="244"/>
      <c r="I100" s="26"/>
      <c r="J100" s="226">
        <f t="shared" si="4"/>
        <v>0</v>
      </c>
    </row>
    <row r="101" spans="1:10" ht="26.25" customHeight="1">
      <c r="A101" s="208" t="s">
        <v>217</v>
      </c>
      <c r="B101" s="203" t="s">
        <v>10</v>
      </c>
      <c r="C101" s="204" t="s">
        <v>8</v>
      </c>
      <c r="D101" s="204" t="s">
        <v>159</v>
      </c>
      <c r="E101" s="204" t="s">
        <v>9</v>
      </c>
      <c r="F101" s="204" t="s">
        <v>33</v>
      </c>
      <c r="G101" s="205" t="s">
        <v>31</v>
      </c>
      <c r="H101" s="244"/>
      <c r="I101" s="26">
        <v>415052.76</v>
      </c>
      <c r="J101" s="226">
        <f t="shared" si="4"/>
        <v>415052.76</v>
      </c>
    </row>
    <row r="102" spans="1:10" ht="32.25" customHeight="1">
      <c r="A102" s="255" t="s">
        <v>230</v>
      </c>
      <c r="B102" s="237" t="s">
        <v>10</v>
      </c>
      <c r="C102" s="238" t="s">
        <v>8</v>
      </c>
      <c r="D102" s="238" t="s">
        <v>159</v>
      </c>
      <c r="E102" s="238" t="s">
        <v>10</v>
      </c>
      <c r="F102" s="238" t="s">
        <v>33</v>
      </c>
      <c r="G102" s="239"/>
      <c r="H102" s="256">
        <f>H103</f>
        <v>0</v>
      </c>
      <c r="I102" s="256">
        <f>I103</f>
        <v>202022</v>
      </c>
      <c r="J102" s="226">
        <f t="shared" si="4"/>
        <v>202022</v>
      </c>
    </row>
    <row r="103" spans="1:10" ht="26.25" customHeight="1">
      <c r="A103" s="208" t="s">
        <v>217</v>
      </c>
      <c r="B103" s="203" t="s">
        <v>10</v>
      </c>
      <c r="C103" s="204" t="s">
        <v>8</v>
      </c>
      <c r="D103" s="204" t="s">
        <v>159</v>
      </c>
      <c r="E103" s="204" t="s">
        <v>10</v>
      </c>
      <c r="F103" s="204" t="s">
        <v>33</v>
      </c>
      <c r="G103" s="205" t="s">
        <v>31</v>
      </c>
      <c r="H103" s="244"/>
      <c r="I103" s="244">
        <v>202022</v>
      </c>
      <c r="J103" s="226">
        <f t="shared" si="4"/>
        <v>202022</v>
      </c>
    </row>
    <row r="104" spans="1:10" ht="39" customHeight="1">
      <c r="A104" s="191" t="s">
        <v>208</v>
      </c>
      <c r="B104" s="92" t="s">
        <v>10</v>
      </c>
      <c r="C104" s="43" t="s">
        <v>8</v>
      </c>
      <c r="D104" s="43" t="s">
        <v>159</v>
      </c>
      <c r="E104" s="43" t="s">
        <v>105</v>
      </c>
      <c r="F104" s="43" t="s">
        <v>33</v>
      </c>
      <c r="G104" s="100"/>
      <c r="H104" s="44">
        <f>H106+H105</f>
        <v>0</v>
      </c>
      <c r="I104" s="44">
        <f>I106+I105</f>
        <v>6479000</v>
      </c>
      <c r="J104" s="226">
        <f>I104-H104</f>
        <v>6479000</v>
      </c>
    </row>
    <row r="105" spans="1:10" ht="16.5" customHeight="1">
      <c r="A105" s="16" t="s">
        <v>161</v>
      </c>
      <c r="B105" s="93" t="s">
        <v>10</v>
      </c>
      <c r="C105" s="8" t="s">
        <v>8</v>
      </c>
      <c r="D105" s="8" t="s">
        <v>159</v>
      </c>
      <c r="E105" s="8" t="s">
        <v>105</v>
      </c>
      <c r="F105" s="8" t="s">
        <v>33</v>
      </c>
      <c r="G105" s="98" t="s">
        <v>31</v>
      </c>
      <c r="H105" s="26"/>
      <c r="I105" s="26">
        <v>6265000</v>
      </c>
      <c r="J105" s="226">
        <f>I105-H105</f>
        <v>6265000</v>
      </c>
    </row>
    <row r="106" spans="1:10" ht="18.75" customHeight="1">
      <c r="A106" s="16" t="s">
        <v>195</v>
      </c>
      <c r="B106" s="93" t="s">
        <v>10</v>
      </c>
      <c r="C106" s="8" t="s">
        <v>8</v>
      </c>
      <c r="D106" s="8" t="s">
        <v>159</v>
      </c>
      <c r="E106" s="8" t="s">
        <v>105</v>
      </c>
      <c r="F106" s="8" t="s">
        <v>33</v>
      </c>
      <c r="G106" s="98" t="s">
        <v>194</v>
      </c>
      <c r="H106" s="26"/>
      <c r="I106" s="26">
        <v>214000</v>
      </c>
      <c r="J106" s="226">
        <f>I106-H106</f>
        <v>214000</v>
      </c>
    </row>
    <row r="107" spans="1:10" ht="16.5" customHeight="1">
      <c r="A107" s="41" t="s">
        <v>39</v>
      </c>
      <c r="B107" s="62" t="s">
        <v>10</v>
      </c>
      <c r="C107" s="10" t="s">
        <v>16</v>
      </c>
      <c r="D107" s="7"/>
      <c r="E107" s="7"/>
      <c r="F107" s="7"/>
      <c r="G107" s="143"/>
      <c r="H107" s="29">
        <f>H108+H112+H117+H120+H123+H130+H135</f>
        <v>196151000</v>
      </c>
      <c r="I107" s="29">
        <f>I108+I110+I112+I117+I120+I123+I130+I135+I139</f>
        <v>203388566.69</v>
      </c>
      <c r="J107" s="226">
        <f t="shared" si="4"/>
        <v>7237566.689999998</v>
      </c>
    </row>
    <row r="108" spans="1:10" ht="66" customHeight="1">
      <c r="A108" s="48" t="s">
        <v>102</v>
      </c>
      <c r="B108" s="64" t="s">
        <v>10</v>
      </c>
      <c r="C108" s="46" t="s">
        <v>16</v>
      </c>
      <c r="D108" s="43" t="s">
        <v>160</v>
      </c>
      <c r="E108" s="43" t="s">
        <v>8</v>
      </c>
      <c r="F108" s="43" t="s">
        <v>33</v>
      </c>
      <c r="G108" s="145"/>
      <c r="H108" s="44">
        <f>H109</f>
        <v>11915000</v>
      </c>
      <c r="I108" s="44">
        <f>I109</f>
        <v>11915000</v>
      </c>
      <c r="J108" s="226">
        <f t="shared" si="4"/>
        <v>0</v>
      </c>
    </row>
    <row r="109" spans="1:10" ht="16.5" customHeight="1">
      <c r="A109" s="16" t="s">
        <v>161</v>
      </c>
      <c r="B109" s="65" t="s">
        <v>10</v>
      </c>
      <c r="C109" s="9" t="s">
        <v>16</v>
      </c>
      <c r="D109" s="8" t="s">
        <v>160</v>
      </c>
      <c r="E109" s="8" t="s">
        <v>8</v>
      </c>
      <c r="F109" s="8" t="s">
        <v>33</v>
      </c>
      <c r="G109" s="146" t="s">
        <v>31</v>
      </c>
      <c r="H109" s="26">
        <v>11915000</v>
      </c>
      <c r="I109" s="26">
        <v>11915000</v>
      </c>
      <c r="J109" s="226">
        <f t="shared" si="4"/>
        <v>0</v>
      </c>
    </row>
    <row r="110" spans="1:10" ht="16.5" customHeight="1">
      <c r="A110" s="73" t="s">
        <v>209</v>
      </c>
      <c r="B110" s="237" t="s">
        <v>10</v>
      </c>
      <c r="C110" s="238" t="s">
        <v>16</v>
      </c>
      <c r="D110" s="238" t="s">
        <v>32</v>
      </c>
      <c r="E110" s="238" t="s">
        <v>8</v>
      </c>
      <c r="F110" s="238" t="s">
        <v>33</v>
      </c>
      <c r="G110" s="239"/>
      <c r="H110" s="240">
        <f>H111</f>
        <v>0</v>
      </c>
      <c r="I110" s="240">
        <f>I111</f>
        <v>5219000</v>
      </c>
      <c r="J110" s="226">
        <f t="shared" si="4"/>
        <v>5219000</v>
      </c>
    </row>
    <row r="111" spans="1:10" ht="16.5" customHeight="1">
      <c r="A111" s="208" t="s">
        <v>161</v>
      </c>
      <c r="B111" s="203" t="s">
        <v>10</v>
      </c>
      <c r="C111" s="204" t="s">
        <v>16</v>
      </c>
      <c r="D111" s="204" t="s">
        <v>32</v>
      </c>
      <c r="E111" s="204" t="s">
        <v>8</v>
      </c>
      <c r="F111" s="204" t="s">
        <v>33</v>
      </c>
      <c r="G111" s="205" t="s">
        <v>31</v>
      </c>
      <c r="H111" s="206"/>
      <c r="I111" s="206">
        <v>5219000</v>
      </c>
      <c r="J111" s="226">
        <f t="shared" si="4"/>
        <v>5219000</v>
      </c>
    </row>
    <row r="112" spans="1:10" ht="17.25" customHeight="1">
      <c r="A112" s="40" t="s">
        <v>40</v>
      </c>
      <c r="B112" s="66" t="s">
        <v>10</v>
      </c>
      <c r="C112" s="14" t="s">
        <v>16</v>
      </c>
      <c r="D112" s="13" t="s">
        <v>41</v>
      </c>
      <c r="E112" s="14" t="s">
        <v>0</v>
      </c>
      <c r="F112" s="14" t="s">
        <v>0</v>
      </c>
      <c r="G112" s="144"/>
      <c r="H112" s="25">
        <f>H113</f>
        <v>27610000</v>
      </c>
      <c r="I112" s="25">
        <f>I113</f>
        <v>27610000</v>
      </c>
      <c r="J112" s="226">
        <f t="shared" si="4"/>
        <v>0</v>
      </c>
    </row>
    <row r="113" spans="1:10" ht="15" customHeight="1">
      <c r="A113" s="48" t="s">
        <v>2</v>
      </c>
      <c r="B113" s="64" t="s">
        <v>10</v>
      </c>
      <c r="C113" s="46" t="s">
        <v>16</v>
      </c>
      <c r="D113" s="43" t="s">
        <v>41</v>
      </c>
      <c r="E113" s="46" t="s">
        <v>72</v>
      </c>
      <c r="F113" s="46" t="s">
        <v>0</v>
      </c>
      <c r="G113" s="145"/>
      <c r="H113" s="44">
        <f>SUM(H114:H116)</f>
        <v>27610000</v>
      </c>
      <c r="I113" s="44">
        <f>SUM(I114:I116)</f>
        <v>27610000</v>
      </c>
      <c r="J113" s="226">
        <f t="shared" si="4"/>
        <v>0</v>
      </c>
    </row>
    <row r="114" spans="1:10" ht="15.75">
      <c r="A114" s="16" t="s">
        <v>161</v>
      </c>
      <c r="B114" s="65" t="s">
        <v>10</v>
      </c>
      <c r="C114" s="9" t="s">
        <v>16</v>
      </c>
      <c r="D114" s="8" t="s">
        <v>41</v>
      </c>
      <c r="E114" s="9" t="s">
        <v>72</v>
      </c>
      <c r="F114" s="9" t="s">
        <v>33</v>
      </c>
      <c r="G114" s="146" t="s">
        <v>31</v>
      </c>
      <c r="H114" s="26">
        <v>17176000</v>
      </c>
      <c r="I114" s="26">
        <v>17176000</v>
      </c>
      <c r="J114" s="226">
        <f t="shared" si="4"/>
        <v>0</v>
      </c>
    </row>
    <row r="115" spans="1:10" ht="25.5">
      <c r="A115" s="80" t="s">
        <v>165</v>
      </c>
      <c r="B115" s="65" t="s">
        <v>10</v>
      </c>
      <c r="C115" s="9" t="s">
        <v>16</v>
      </c>
      <c r="D115" s="8" t="s">
        <v>41</v>
      </c>
      <c r="E115" s="9" t="s">
        <v>72</v>
      </c>
      <c r="F115" s="9" t="s">
        <v>33</v>
      </c>
      <c r="G115" s="146" t="s">
        <v>166</v>
      </c>
      <c r="H115" s="26">
        <v>8409000</v>
      </c>
      <c r="I115" s="26">
        <v>8409000</v>
      </c>
      <c r="J115" s="226">
        <f t="shared" si="4"/>
        <v>0</v>
      </c>
    </row>
    <row r="116" spans="1:10" ht="15.75">
      <c r="A116" s="16" t="s">
        <v>162</v>
      </c>
      <c r="B116" s="65" t="s">
        <v>10</v>
      </c>
      <c r="C116" s="9" t="s">
        <v>16</v>
      </c>
      <c r="D116" s="8" t="s">
        <v>41</v>
      </c>
      <c r="E116" s="9" t="s">
        <v>72</v>
      </c>
      <c r="F116" s="9" t="s">
        <v>8</v>
      </c>
      <c r="G116" s="146" t="s">
        <v>31</v>
      </c>
      <c r="H116" s="26">
        <v>2025000</v>
      </c>
      <c r="I116" s="26">
        <v>2025000</v>
      </c>
      <c r="J116" s="226">
        <f t="shared" si="4"/>
        <v>0</v>
      </c>
    </row>
    <row r="117" spans="1:10" ht="15.75">
      <c r="A117" s="40" t="s">
        <v>42</v>
      </c>
      <c r="B117" s="66" t="s">
        <v>10</v>
      </c>
      <c r="C117" s="14" t="s">
        <v>16</v>
      </c>
      <c r="D117" s="13" t="s">
        <v>43</v>
      </c>
      <c r="E117" s="13" t="s">
        <v>33</v>
      </c>
      <c r="F117" s="13" t="s">
        <v>33</v>
      </c>
      <c r="G117" s="144"/>
      <c r="H117" s="25">
        <f>H118</f>
        <v>19442000</v>
      </c>
      <c r="I117" s="25">
        <f>I118</f>
        <v>19442000</v>
      </c>
      <c r="J117" s="226">
        <f t="shared" si="4"/>
        <v>0</v>
      </c>
    </row>
    <row r="118" spans="1:10" ht="15.75">
      <c r="A118" s="48" t="s">
        <v>2</v>
      </c>
      <c r="B118" s="64" t="s">
        <v>10</v>
      </c>
      <c r="C118" s="46" t="s">
        <v>16</v>
      </c>
      <c r="D118" s="43" t="s">
        <v>43</v>
      </c>
      <c r="E118" s="43" t="s">
        <v>72</v>
      </c>
      <c r="F118" s="43" t="s">
        <v>33</v>
      </c>
      <c r="G118" s="145"/>
      <c r="H118" s="44">
        <f>H119</f>
        <v>19442000</v>
      </c>
      <c r="I118" s="44">
        <f>I119</f>
        <v>19442000</v>
      </c>
      <c r="J118" s="226">
        <f t="shared" si="4"/>
        <v>0</v>
      </c>
    </row>
    <row r="119" spans="1:10" ht="25.5">
      <c r="A119" s="80" t="s">
        <v>165</v>
      </c>
      <c r="B119" s="65" t="s">
        <v>10</v>
      </c>
      <c r="C119" s="9" t="s">
        <v>16</v>
      </c>
      <c r="D119" s="8" t="s">
        <v>43</v>
      </c>
      <c r="E119" s="8" t="s">
        <v>72</v>
      </c>
      <c r="F119" s="8" t="s">
        <v>33</v>
      </c>
      <c r="G119" s="146" t="s">
        <v>166</v>
      </c>
      <c r="H119" s="26">
        <v>19442000</v>
      </c>
      <c r="I119" s="26">
        <v>19442000</v>
      </c>
      <c r="J119" s="226">
        <f t="shared" si="4"/>
        <v>0</v>
      </c>
    </row>
    <row r="120" spans="1:10" ht="16.5" customHeight="1">
      <c r="A120" s="40" t="s">
        <v>44</v>
      </c>
      <c r="B120" s="66" t="s">
        <v>10</v>
      </c>
      <c r="C120" s="14" t="s">
        <v>16</v>
      </c>
      <c r="D120" s="13" t="s">
        <v>45</v>
      </c>
      <c r="E120" s="13" t="s">
        <v>33</v>
      </c>
      <c r="F120" s="13" t="s">
        <v>33</v>
      </c>
      <c r="G120" s="144"/>
      <c r="H120" s="25">
        <f>H122</f>
        <v>100000</v>
      </c>
      <c r="I120" s="25">
        <f>I122</f>
        <v>100000</v>
      </c>
      <c r="J120" s="226">
        <f t="shared" si="4"/>
        <v>0</v>
      </c>
    </row>
    <row r="121" spans="1:10" ht="16.5" customHeight="1">
      <c r="A121" s="48" t="s">
        <v>2</v>
      </c>
      <c r="B121" s="64" t="s">
        <v>10</v>
      </c>
      <c r="C121" s="46" t="s">
        <v>16</v>
      </c>
      <c r="D121" s="43" t="s">
        <v>45</v>
      </c>
      <c r="E121" s="43" t="s">
        <v>72</v>
      </c>
      <c r="F121" s="43" t="s">
        <v>33</v>
      </c>
      <c r="G121" s="145"/>
      <c r="H121" s="44">
        <f>H122</f>
        <v>100000</v>
      </c>
      <c r="I121" s="44">
        <f>I122</f>
        <v>100000</v>
      </c>
      <c r="J121" s="226">
        <f t="shared" si="4"/>
        <v>0</v>
      </c>
    </row>
    <row r="122" spans="1:10" ht="18.75" customHeight="1">
      <c r="A122" s="16" t="s">
        <v>162</v>
      </c>
      <c r="B122" s="65" t="s">
        <v>10</v>
      </c>
      <c r="C122" s="9" t="s">
        <v>16</v>
      </c>
      <c r="D122" s="8" t="s">
        <v>45</v>
      </c>
      <c r="E122" s="8" t="s">
        <v>72</v>
      </c>
      <c r="F122" s="8" t="s">
        <v>8</v>
      </c>
      <c r="G122" s="146" t="s">
        <v>31</v>
      </c>
      <c r="H122" s="26">
        <v>100000</v>
      </c>
      <c r="I122" s="26">
        <v>100000</v>
      </c>
      <c r="J122" s="226">
        <f t="shared" si="4"/>
        <v>0</v>
      </c>
    </row>
    <row r="123" spans="1:10" ht="16.5" customHeight="1">
      <c r="A123" s="23" t="s">
        <v>70</v>
      </c>
      <c r="B123" s="56" t="s">
        <v>10</v>
      </c>
      <c r="C123" s="24" t="s">
        <v>16</v>
      </c>
      <c r="D123" s="24" t="s">
        <v>54</v>
      </c>
      <c r="E123" s="24" t="s">
        <v>33</v>
      </c>
      <c r="F123" s="24" t="s">
        <v>33</v>
      </c>
      <c r="G123" s="148"/>
      <c r="H123" s="25">
        <f>H124+H127</f>
        <v>7010000</v>
      </c>
      <c r="I123" s="25">
        <f>I124+I127</f>
        <v>7010000</v>
      </c>
      <c r="J123" s="226">
        <f t="shared" si="4"/>
        <v>0</v>
      </c>
    </row>
    <row r="124" spans="1:10" ht="31.5" customHeight="1">
      <c r="A124" s="48" t="s">
        <v>164</v>
      </c>
      <c r="B124" s="55" t="s">
        <v>10</v>
      </c>
      <c r="C124" s="43" t="s">
        <v>16</v>
      </c>
      <c r="D124" s="43" t="s">
        <v>54</v>
      </c>
      <c r="E124" s="43" t="s">
        <v>163</v>
      </c>
      <c r="F124" s="43" t="s">
        <v>8</v>
      </c>
      <c r="G124" s="100"/>
      <c r="H124" s="44">
        <f>H125+H126</f>
        <v>6893000</v>
      </c>
      <c r="I124" s="44">
        <f>I125+I126</f>
        <v>6893000</v>
      </c>
      <c r="J124" s="226">
        <f t="shared" si="4"/>
        <v>0</v>
      </c>
    </row>
    <row r="125" spans="1:10" ht="16.5" customHeight="1">
      <c r="A125" s="16" t="s">
        <v>161</v>
      </c>
      <c r="B125" s="54" t="s">
        <v>10</v>
      </c>
      <c r="C125" s="8" t="s">
        <v>16</v>
      </c>
      <c r="D125" s="8" t="s">
        <v>54</v>
      </c>
      <c r="E125" s="8" t="s">
        <v>163</v>
      </c>
      <c r="F125" s="8" t="s">
        <v>8</v>
      </c>
      <c r="G125" s="98" t="s">
        <v>31</v>
      </c>
      <c r="H125" s="31">
        <v>5553000</v>
      </c>
      <c r="I125" s="31">
        <v>5553000</v>
      </c>
      <c r="J125" s="226">
        <f t="shared" si="4"/>
        <v>0</v>
      </c>
    </row>
    <row r="126" spans="1:10" ht="30.75" customHeight="1">
      <c r="A126" s="16" t="s">
        <v>168</v>
      </c>
      <c r="B126" s="54" t="s">
        <v>10</v>
      </c>
      <c r="C126" s="8" t="s">
        <v>16</v>
      </c>
      <c r="D126" s="8" t="s">
        <v>54</v>
      </c>
      <c r="E126" s="8" t="s">
        <v>163</v>
      </c>
      <c r="F126" s="8" t="s">
        <v>8</v>
      </c>
      <c r="G126" s="98" t="s">
        <v>183</v>
      </c>
      <c r="H126" s="26">
        <f>1050000+290000</f>
        <v>1340000</v>
      </c>
      <c r="I126" s="26">
        <f>1050000+290000</f>
        <v>1340000</v>
      </c>
      <c r="J126" s="226">
        <f t="shared" si="4"/>
        <v>0</v>
      </c>
    </row>
    <row r="127" spans="1:10" ht="32.25" customHeight="1">
      <c r="A127" s="48" t="s">
        <v>87</v>
      </c>
      <c r="B127" s="55" t="s">
        <v>10</v>
      </c>
      <c r="C127" s="43" t="s">
        <v>16</v>
      </c>
      <c r="D127" s="43" t="s">
        <v>54</v>
      </c>
      <c r="E127" s="43" t="s">
        <v>163</v>
      </c>
      <c r="F127" s="43" t="s">
        <v>16</v>
      </c>
      <c r="G127" s="100"/>
      <c r="H127" s="44">
        <f>H128+H129</f>
        <v>117000</v>
      </c>
      <c r="I127" s="44">
        <f>I128+I129</f>
        <v>117000</v>
      </c>
      <c r="J127" s="226">
        <f t="shared" si="4"/>
        <v>0</v>
      </c>
    </row>
    <row r="128" spans="1:10" ht="16.5" customHeight="1">
      <c r="A128" s="16" t="s">
        <v>161</v>
      </c>
      <c r="B128" s="54" t="s">
        <v>10</v>
      </c>
      <c r="C128" s="8" t="s">
        <v>16</v>
      </c>
      <c r="D128" s="8" t="s">
        <v>54</v>
      </c>
      <c r="E128" s="8" t="s">
        <v>163</v>
      </c>
      <c r="F128" s="8" t="s">
        <v>16</v>
      </c>
      <c r="G128" s="98" t="s">
        <v>31</v>
      </c>
      <c r="H128" s="31">
        <v>95690</v>
      </c>
      <c r="I128" s="31">
        <v>95690</v>
      </c>
      <c r="J128" s="226">
        <f t="shared" si="4"/>
        <v>0</v>
      </c>
    </row>
    <row r="129" spans="1:10" ht="14.25" customHeight="1">
      <c r="A129" s="16" t="s">
        <v>195</v>
      </c>
      <c r="B129" s="54" t="s">
        <v>10</v>
      </c>
      <c r="C129" s="8" t="s">
        <v>16</v>
      </c>
      <c r="D129" s="8" t="s">
        <v>54</v>
      </c>
      <c r="E129" s="8" t="s">
        <v>163</v>
      </c>
      <c r="F129" s="8" t="s">
        <v>16</v>
      </c>
      <c r="G129" s="146" t="s">
        <v>194</v>
      </c>
      <c r="H129" s="26">
        <v>21310</v>
      </c>
      <c r="I129" s="26">
        <v>21310</v>
      </c>
      <c r="J129" s="226">
        <f t="shared" si="4"/>
        <v>0</v>
      </c>
    </row>
    <row r="130" spans="1:10" ht="15.75">
      <c r="A130" s="40" t="s">
        <v>57</v>
      </c>
      <c r="B130" s="66" t="s">
        <v>10</v>
      </c>
      <c r="C130" s="14" t="s">
        <v>16</v>
      </c>
      <c r="D130" s="13" t="s">
        <v>4</v>
      </c>
      <c r="E130" s="13" t="s">
        <v>33</v>
      </c>
      <c r="F130" s="13" t="s">
        <v>33</v>
      </c>
      <c r="G130" s="144"/>
      <c r="H130" s="25">
        <f>H131</f>
        <v>2991000</v>
      </c>
      <c r="I130" s="25">
        <f>I131</f>
        <v>2991000</v>
      </c>
      <c r="J130" s="226">
        <f t="shared" si="4"/>
        <v>0</v>
      </c>
    </row>
    <row r="131" spans="1:10" ht="33.75" customHeight="1">
      <c r="A131" s="48" t="s">
        <v>126</v>
      </c>
      <c r="B131" s="64" t="s">
        <v>10</v>
      </c>
      <c r="C131" s="46" t="s">
        <v>16</v>
      </c>
      <c r="D131" s="43" t="s">
        <v>4</v>
      </c>
      <c r="E131" s="43" t="s">
        <v>12</v>
      </c>
      <c r="F131" s="43" t="s">
        <v>33</v>
      </c>
      <c r="G131" s="145"/>
      <c r="H131" s="44">
        <f>H132+H133</f>
        <v>2991000</v>
      </c>
      <c r="I131" s="44">
        <f>SUM(I132:I134)</f>
        <v>2991000</v>
      </c>
      <c r="J131" s="226">
        <f t="shared" si="4"/>
        <v>0</v>
      </c>
    </row>
    <row r="132" spans="1:10" ht="17.25" customHeight="1">
      <c r="A132" s="16" t="s">
        <v>211</v>
      </c>
      <c r="B132" s="65" t="s">
        <v>10</v>
      </c>
      <c r="C132" s="9" t="s">
        <v>16</v>
      </c>
      <c r="D132" s="8" t="s">
        <v>4</v>
      </c>
      <c r="E132" s="9" t="s">
        <v>12</v>
      </c>
      <c r="F132" s="9" t="s">
        <v>33</v>
      </c>
      <c r="G132" s="146" t="s">
        <v>31</v>
      </c>
      <c r="H132" s="26">
        <v>1598100</v>
      </c>
      <c r="I132" s="26">
        <v>1598100</v>
      </c>
      <c r="J132" s="226">
        <f t="shared" si="4"/>
        <v>0</v>
      </c>
    </row>
    <row r="133" spans="1:10" ht="14.25" customHeight="1">
      <c r="A133" s="16" t="s">
        <v>212</v>
      </c>
      <c r="B133" s="65" t="s">
        <v>10</v>
      </c>
      <c r="C133" s="9" t="s">
        <v>16</v>
      </c>
      <c r="D133" s="8" t="s">
        <v>4</v>
      </c>
      <c r="E133" s="9" t="s">
        <v>12</v>
      </c>
      <c r="F133" s="9" t="s">
        <v>33</v>
      </c>
      <c r="G133" s="146" t="s">
        <v>194</v>
      </c>
      <c r="H133" s="26">
        <v>1392900</v>
      </c>
      <c r="I133" s="26">
        <v>1243400</v>
      </c>
      <c r="J133" s="226">
        <f t="shared" si="4"/>
        <v>-149500</v>
      </c>
    </row>
    <row r="134" spans="1:10" ht="15" customHeight="1">
      <c r="A134" s="16" t="s">
        <v>210</v>
      </c>
      <c r="B134" s="65" t="s">
        <v>10</v>
      </c>
      <c r="C134" s="9" t="s">
        <v>16</v>
      </c>
      <c r="D134" s="8" t="s">
        <v>4</v>
      </c>
      <c r="E134" s="9" t="s">
        <v>12</v>
      </c>
      <c r="F134" s="9" t="s">
        <v>33</v>
      </c>
      <c r="G134" s="146" t="s">
        <v>194</v>
      </c>
      <c r="H134" s="26"/>
      <c r="I134" s="26">
        <v>149500</v>
      </c>
      <c r="J134" s="226">
        <f>I134-H134</f>
        <v>149500</v>
      </c>
    </row>
    <row r="135" spans="1:10" ht="147.75" customHeight="1">
      <c r="A135" s="40" t="s">
        <v>125</v>
      </c>
      <c r="B135" s="66" t="s">
        <v>10</v>
      </c>
      <c r="C135" s="14" t="s">
        <v>16</v>
      </c>
      <c r="D135" s="13" t="s">
        <v>159</v>
      </c>
      <c r="E135" s="14" t="s">
        <v>8</v>
      </c>
      <c r="F135" s="14" t="s">
        <v>33</v>
      </c>
      <c r="G135" s="144"/>
      <c r="H135" s="25">
        <f>H136+H137</f>
        <v>127083000</v>
      </c>
      <c r="I135" s="25">
        <f>I136+I137+I138</f>
        <v>129075765.19</v>
      </c>
      <c r="J135" s="226">
        <f t="shared" si="4"/>
        <v>1992765.1899999976</v>
      </c>
    </row>
    <row r="136" spans="1:10" ht="17.25" customHeight="1">
      <c r="A136" s="16" t="s">
        <v>161</v>
      </c>
      <c r="B136" s="65" t="s">
        <v>10</v>
      </c>
      <c r="C136" s="9" t="s">
        <v>16</v>
      </c>
      <c r="D136" s="8" t="s">
        <v>159</v>
      </c>
      <c r="E136" s="9" t="s">
        <v>8</v>
      </c>
      <c r="F136" s="9" t="s">
        <v>33</v>
      </c>
      <c r="G136" s="146" t="s">
        <v>31</v>
      </c>
      <c r="H136" s="26">
        <v>69683000</v>
      </c>
      <c r="I136" s="26">
        <v>69683000</v>
      </c>
      <c r="J136" s="226">
        <f t="shared" si="4"/>
        <v>0</v>
      </c>
    </row>
    <row r="137" spans="1:10" ht="33" customHeight="1">
      <c r="A137" s="80" t="s">
        <v>165</v>
      </c>
      <c r="B137" s="65" t="s">
        <v>10</v>
      </c>
      <c r="C137" s="9" t="s">
        <v>16</v>
      </c>
      <c r="D137" s="8" t="s">
        <v>159</v>
      </c>
      <c r="E137" s="9" t="s">
        <v>8</v>
      </c>
      <c r="F137" s="9" t="s">
        <v>33</v>
      </c>
      <c r="G137" s="146" t="s">
        <v>166</v>
      </c>
      <c r="H137" s="26">
        <v>57400000</v>
      </c>
      <c r="I137" s="26">
        <v>57400000</v>
      </c>
      <c r="J137" s="226">
        <f t="shared" si="4"/>
        <v>0</v>
      </c>
    </row>
    <row r="138" spans="1:10" ht="29.25" customHeight="1">
      <c r="A138" s="16" t="s">
        <v>217</v>
      </c>
      <c r="B138" s="65" t="s">
        <v>10</v>
      </c>
      <c r="C138" s="9" t="s">
        <v>16</v>
      </c>
      <c r="D138" s="8" t="s">
        <v>159</v>
      </c>
      <c r="E138" s="9" t="s">
        <v>8</v>
      </c>
      <c r="F138" s="9" t="s">
        <v>33</v>
      </c>
      <c r="G138" s="146" t="s">
        <v>31</v>
      </c>
      <c r="H138" s="26"/>
      <c r="I138" s="26">
        <v>1992765.19</v>
      </c>
      <c r="J138" s="226">
        <f>I138-H138</f>
        <v>1992765.19</v>
      </c>
    </row>
    <row r="139" spans="1:10" ht="51.75" customHeight="1">
      <c r="A139" s="255" t="s">
        <v>231</v>
      </c>
      <c r="B139" s="257" t="s">
        <v>10</v>
      </c>
      <c r="C139" s="258" t="s">
        <v>16</v>
      </c>
      <c r="D139" s="238" t="s">
        <v>159</v>
      </c>
      <c r="E139" s="258" t="s">
        <v>12</v>
      </c>
      <c r="F139" s="258" t="s">
        <v>33</v>
      </c>
      <c r="G139" s="259"/>
      <c r="H139" s="240">
        <f>H140</f>
        <v>0</v>
      </c>
      <c r="I139" s="240">
        <f>I140</f>
        <v>25801.5</v>
      </c>
      <c r="J139" s="226">
        <f>I139-H139</f>
        <v>25801.5</v>
      </c>
    </row>
    <row r="140" spans="1:10" ht="29.25" customHeight="1">
      <c r="A140" s="208" t="s">
        <v>232</v>
      </c>
      <c r="B140" s="235" t="s">
        <v>10</v>
      </c>
      <c r="C140" s="236" t="s">
        <v>16</v>
      </c>
      <c r="D140" s="204" t="s">
        <v>159</v>
      </c>
      <c r="E140" s="236" t="s">
        <v>12</v>
      </c>
      <c r="F140" s="236" t="s">
        <v>33</v>
      </c>
      <c r="G140" s="210" t="s">
        <v>194</v>
      </c>
      <c r="H140" s="206"/>
      <c r="I140" s="206">
        <v>25801.5</v>
      </c>
      <c r="J140" s="226">
        <f>I140-H140</f>
        <v>25801.5</v>
      </c>
    </row>
    <row r="141" spans="1:10" ht="17.25" customHeight="1">
      <c r="A141" s="220" t="s">
        <v>189</v>
      </c>
      <c r="B141" s="221" t="s">
        <v>10</v>
      </c>
      <c r="C141" s="222" t="s">
        <v>10</v>
      </c>
      <c r="D141" s="222"/>
      <c r="E141" s="222"/>
      <c r="F141" s="222"/>
      <c r="G141" s="210"/>
      <c r="H141" s="223">
        <f aca="true" t="shared" si="5" ref="H141:I143">H142</f>
        <v>220000</v>
      </c>
      <c r="I141" s="223">
        <f t="shared" si="5"/>
        <v>220000</v>
      </c>
      <c r="J141" s="226">
        <f t="shared" si="4"/>
        <v>0</v>
      </c>
    </row>
    <row r="142" spans="1:10" ht="17.25" customHeight="1">
      <c r="A142" s="82" t="s">
        <v>59</v>
      </c>
      <c r="B142" s="63" t="s">
        <v>10</v>
      </c>
      <c r="C142" s="20" t="s">
        <v>10</v>
      </c>
      <c r="D142" s="20" t="s">
        <v>58</v>
      </c>
      <c r="E142" s="20" t="s">
        <v>33</v>
      </c>
      <c r="F142" s="20" t="s">
        <v>33</v>
      </c>
      <c r="G142" s="140"/>
      <c r="H142" s="25">
        <f t="shared" si="5"/>
        <v>220000</v>
      </c>
      <c r="I142" s="25">
        <f t="shared" si="5"/>
        <v>220000</v>
      </c>
      <c r="J142" s="226">
        <f t="shared" si="4"/>
        <v>0</v>
      </c>
    </row>
    <row r="143" spans="1:10" ht="17.25" customHeight="1">
      <c r="A143" s="159" t="s">
        <v>190</v>
      </c>
      <c r="B143" s="95" t="s">
        <v>10</v>
      </c>
      <c r="C143" s="43" t="s">
        <v>10</v>
      </c>
      <c r="D143" s="43" t="s">
        <v>58</v>
      </c>
      <c r="E143" s="43" t="s">
        <v>14</v>
      </c>
      <c r="F143" s="43" t="s">
        <v>33</v>
      </c>
      <c r="G143" s="43"/>
      <c r="H143" s="44">
        <f t="shared" si="5"/>
        <v>220000</v>
      </c>
      <c r="I143" s="44">
        <f t="shared" si="5"/>
        <v>220000</v>
      </c>
      <c r="J143" s="226">
        <f t="shared" si="4"/>
        <v>0</v>
      </c>
    </row>
    <row r="144" spans="1:10" ht="17.25" customHeight="1">
      <c r="A144" s="74" t="s">
        <v>80</v>
      </c>
      <c r="B144" s="65" t="s">
        <v>10</v>
      </c>
      <c r="C144" s="9" t="s">
        <v>10</v>
      </c>
      <c r="D144" s="8" t="s">
        <v>58</v>
      </c>
      <c r="E144" s="9" t="s">
        <v>14</v>
      </c>
      <c r="F144" s="9" t="s">
        <v>33</v>
      </c>
      <c r="G144" s="146" t="s">
        <v>88</v>
      </c>
      <c r="H144" s="26">
        <v>220000</v>
      </c>
      <c r="I144" s="26">
        <v>220000</v>
      </c>
      <c r="J144" s="226">
        <f t="shared" si="4"/>
        <v>0</v>
      </c>
    </row>
    <row r="145" spans="1:10" ht="15.75">
      <c r="A145" s="41" t="s">
        <v>46</v>
      </c>
      <c r="B145" s="62" t="s">
        <v>10</v>
      </c>
      <c r="C145" s="7" t="s">
        <v>12</v>
      </c>
      <c r="D145" s="7"/>
      <c r="E145" s="7"/>
      <c r="F145" s="7"/>
      <c r="G145" s="133"/>
      <c r="H145" s="27">
        <f>H146+H150</f>
        <v>13821100</v>
      </c>
      <c r="I145" s="27">
        <f>I146+I150</f>
        <v>13821100</v>
      </c>
      <c r="J145" s="226">
        <f t="shared" si="4"/>
        <v>0</v>
      </c>
    </row>
    <row r="146" spans="1:10" ht="25.5">
      <c r="A146" s="40" t="s">
        <v>1</v>
      </c>
      <c r="B146" s="66" t="s">
        <v>10</v>
      </c>
      <c r="C146" s="13" t="s">
        <v>12</v>
      </c>
      <c r="D146" s="13" t="s">
        <v>29</v>
      </c>
      <c r="E146" s="13" t="s">
        <v>33</v>
      </c>
      <c r="F146" s="13" t="s">
        <v>33</v>
      </c>
      <c r="G146" s="99"/>
      <c r="H146" s="25">
        <f>H147</f>
        <v>9584000</v>
      </c>
      <c r="I146" s="25">
        <f>I147</f>
        <v>9584000</v>
      </c>
      <c r="J146" s="226">
        <f t="shared" si="4"/>
        <v>0</v>
      </c>
    </row>
    <row r="147" spans="1:10" ht="16.5" customHeight="1">
      <c r="A147" s="48" t="s">
        <v>2</v>
      </c>
      <c r="B147" s="64" t="s">
        <v>10</v>
      </c>
      <c r="C147" s="43" t="s">
        <v>12</v>
      </c>
      <c r="D147" s="43" t="s">
        <v>29</v>
      </c>
      <c r="E147" s="43" t="s">
        <v>72</v>
      </c>
      <c r="F147" s="43" t="s">
        <v>33</v>
      </c>
      <c r="G147" s="100"/>
      <c r="H147" s="44">
        <f>H148+H149</f>
        <v>9584000</v>
      </c>
      <c r="I147" s="44">
        <f>I148+I149</f>
        <v>9584000</v>
      </c>
      <c r="J147" s="226">
        <f t="shared" si="4"/>
        <v>0</v>
      </c>
    </row>
    <row r="148" spans="1:10" ht="16.5" customHeight="1">
      <c r="A148" s="16" t="s">
        <v>161</v>
      </c>
      <c r="B148" s="65" t="s">
        <v>10</v>
      </c>
      <c r="C148" s="8" t="s">
        <v>12</v>
      </c>
      <c r="D148" s="8" t="s">
        <v>29</v>
      </c>
      <c r="E148" s="8" t="s">
        <v>72</v>
      </c>
      <c r="F148" s="8" t="s">
        <v>33</v>
      </c>
      <c r="G148" s="98" t="s">
        <v>31</v>
      </c>
      <c r="H148" s="26">
        <v>7184000</v>
      </c>
      <c r="I148" s="26">
        <v>7184000</v>
      </c>
      <c r="J148" s="226">
        <f t="shared" si="4"/>
        <v>0</v>
      </c>
    </row>
    <row r="149" spans="1:10" ht="32.25" customHeight="1">
      <c r="A149" s="16" t="s">
        <v>173</v>
      </c>
      <c r="B149" s="65" t="s">
        <v>10</v>
      </c>
      <c r="C149" s="8" t="s">
        <v>12</v>
      </c>
      <c r="D149" s="8" t="s">
        <v>29</v>
      </c>
      <c r="E149" s="8" t="s">
        <v>72</v>
      </c>
      <c r="F149" s="8" t="s">
        <v>33</v>
      </c>
      <c r="G149" s="98" t="s">
        <v>177</v>
      </c>
      <c r="H149" s="26">
        <v>2400000</v>
      </c>
      <c r="I149" s="26">
        <v>2400000</v>
      </c>
      <c r="J149" s="226">
        <f t="shared" si="4"/>
        <v>0</v>
      </c>
    </row>
    <row r="150" spans="1:10" ht="15.75" customHeight="1">
      <c r="A150" s="82" t="s">
        <v>59</v>
      </c>
      <c r="B150" s="63" t="s">
        <v>10</v>
      </c>
      <c r="C150" s="20" t="s">
        <v>12</v>
      </c>
      <c r="D150" s="20" t="s">
        <v>58</v>
      </c>
      <c r="E150" s="20" t="s">
        <v>33</v>
      </c>
      <c r="F150" s="20" t="s">
        <v>33</v>
      </c>
      <c r="G150" s="140"/>
      <c r="H150" s="25">
        <f>H151+H153</f>
        <v>4237100</v>
      </c>
      <c r="I150" s="25">
        <f>I151+I153</f>
        <v>4237100</v>
      </c>
      <c r="J150" s="226">
        <f t="shared" si="4"/>
        <v>0</v>
      </c>
    </row>
    <row r="151" spans="1:10" ht="17.25" customHeight="1">
      <c r="A151" s="48" t="s">
        <v>178</v>
      </c>
      <c r="B151" s="64" t="s">
        <v>10</v>
      </c>
      <c r="C151" s="43" t="s">
        <v>12</v>
      </c>
      <c r="D151" s="43" t="s">
        <v>58</v>
      </c>
      <c r="E151" s="43" t="s">
        <v>16</v>
      </c>
      <c r="F151" s="43" t="s">
        <v>33</v>
      </c>
      <c r="G151" s="100"/>
      <c r="H151" s="44">
        <f>H152</f>
        <v>2004100</v>
      </c>
      <c r="I151" s="44">
        <f>I152</f>
        <v>2004100</v>
      </c>
      <c r="J151" s="226">
        <f t="shared" si="4"/>
        <v>0</v>
      </c>
    </row>
    <row r="152" spans="1:10" ht="14.25" customHeight="1">
      <c r="A152" s="80" t="s">
        <v>157</v>
      </c>
      <c r="B152" s="65" t="s">
        <v>10</v>
      </c>
      <c r="C152" s="8" t="s">
        <v>12</v>
      </c>
      <c r="D152" s="8" t="s">
        <v>58</v>
      </c>
      <c r="E152" s="8" t="s">
        <v>16</v>
      </c>
      <c r="F152" s="8" t="s">
        <v>33</v>
      </c>
      <c r="G152" s="98" t="s">
        <v>82</v>
      </c>
      <c r="H152" s="26">
        <v>2004100</v>
      </c>
      <c r="I152" s="26">
        <v>2004100</v>
      </c>
      <c r="J152" s="226">
        <f t="shared" si="4"/>
        <v>0</v>
      </c>
    </row>
    <row r="153" spans="1:10" ht="15" customHeight="1">
      <c r="A153" s="48" t="s">
        <v>158</v>
      </c>
      <c r="B153" s="64" t="s">
        <v>10</v>
      </c>
      <c r="C153" s="43" t="s">
        <v>12</v>
      </c>
      <c r="D153" s="43" t="s">
        <v>58</v>
      </c>
      <c r="E153" s="43" t="s">
        <v>10</v>
      </c>
      <c r="F153" s="43" t="s">
        <v>33</v>
      </c>
      <c r="G153" s="100"/>
      <c r="H153" s="44">
        <f>H154</f>
        <v>2233000</v>
      </c>
      <c r="I153" s="44">
        <f>I154</f>
        <v>2233000</v>
      </c>
      <c r="J153" s="226">
        <f t="shared" si="4"/>
        <v>0</v>
      </c>
    </row>
    <row r="154" spans="1:10" ht="17.25" customHeight="1">
      <c r="A154" s="80" t="s">
        <v>157</v>
      </c>
      <c r="B154" s="65" t="s">
        <v>10</v>
      </c>
      <c r="C154" s="8" t="s">
        <v>12</v>
      </c>
      <c r="D154" s="8" t="s">
        <v>58</v>
      </c>
      <c r="E154" s="8" t="s">
        <v>10</v>
      </c>
      <c r="F154" s="8" t="s">
        <v>33</v>
      </c>
      <c r="G154" s="98" t="s">
        <v>82</v>
      </c>
      <c r="H154" s="26">
        <v>2233000</v>
      </c>
      <c r="I154" s="26">
        <v>2233000</v>
      </c>
      <c r="J154" s="226">
        <f t="shared" si="4"/>
        <v>0</v>
      </c>
    </row>
    <row r="155" spans="1:10" ht="16.5" customHeight="1">
      <c r="A155" s="79" t="s">
        <v>140</v>
      </c>
      <c r="B155" s="68" t="s">
        <v>11</v>
      </c>
      <c r="C155" s="17"/>
      <c r="D155" s="17"/>
      <c r="E155" s="17"/>
      <c r="F155" s="17"/>
      <c r="G155" s="142"/>
      <c r="H155" s="28">
        <f>H156</f>
        <v>7546000</v>
      </c>
      <c r="I155" s="28">
        <f>I156</f>
        <v>7634900</v>
      </c>
      <c r="J155" s="226">
        <f t="shared" si="4"/>
        <v>88900</v>
      </c>
    </row>
    <row r="156" spans="1:10" ht="15.75" customHeight="1">
      <c r="A156" s="41" t="s">
        <v>47</v>
      </c>
      <c r="B156" s="57" t="s">
        <v>11</v>
      </c>
      <c r="C156" s="7" t="s">
        <v>8</v>
      </c>
      <c r="D156" s="7"/>
      <c r="E156" s="7"/>
      <c r="F156" s="7"/>
      <c r="G156" s="133"/>
      <c r="H156" s="29">
        <f>H159+H171</f>
        <v>7546000</v>
      </c>
      <c r="I156" s="29">
        <f>I157+I159+I169+I171</f>
        <v>7634900</v>
      </c>
      <c r="J156" s="226">
        <f t="shared" si="4"/>
        <v>88900</v>
      </c>
    </row>
    <row r="157" spans="1:10" ht="15.75" customHeight="1">
      <c r="A157" s="73" t="s">
        <v>209</v>
      </c>
      <c r="B157" s="237" t="s">
        <v>11</v>
      </c>
      <c r="C157" s="238" t="s">
        <v>8</v>
      </c>
      <c r="D157" s="238" t="s">
        <v>32</v>
      </c>
      <c r="E157" s="238" t="s">
        <v>8</v>
      </c>
      <c r="F157" s="238" t="s">
        <v>33</v>
      </c>
      <c r="G157" s="239"/>
      <c r="H157" s="240">
        <f>H158</f>
        <v>0</v>
      </c>
      <c r="I157" s="240">
        <f>I158</f>
        <v>56000</v>
      </c>
      <c r="J157" s="226">
        <f t="shared" si="4"/>
        <v>56000</v>
      </c>
    </row>
    <row r="158" spans="1:10" ht="15.75" customHeight="1">
      <c r="A158" s="208" t="s">
        <v>161</v>
      </c>
      <c r="B158" s="203" t="s">
        <v>11</v>
      </c>
      <c r="C158" s="204" t="s">
        <v>8</v>
      </c>
      <c r="D158" s="204" t="s">
        <v>32</v>
      </c>
      <c r="E158" s="204" t="s">
        <v>8</v>
      </c>
      <c r="F158" s="204" t="s">
        <v>33</v>
      </c>
      <c r="G158" s="205" t="s">
        <v>31</v>
      </c>
      <c r="H158" s="206"/>
      <c r="I158" s="206">
        <v>56000</v>
      </c>
      <c r="J158" s="226">
        <f t="shared" si="4"/>
        <v>56000</v>
      </c>
    </row>
    <row r="159" spans="1:10" ht="15.75">
      <c r="A159" s="40" t="s">
        <v>48</v>
      </c>
      <c r="B159" s="52" t="s">
        <v>11</v>
      </c>
      <c r="C159" s="13" t="s">
        <v>8</v>
      </c>
      <c r="D159" s="13" t="s">
        <v>49</v>
      </c>
      <c r="E159" s="13" t="s">
        <v>33</v>
      </c>
      <c r="F159" s="13" t="s">
        <v>33</v>
      </c>
      <c r="G159" s="99"/>
      <c r="H159" s="25">
        <f>H160+H162+H164+H166</f>
        <v>6200000</v>
      </c>
      <c r="I159" s="25">
        <f>I160+I162+I164+I166</f>
        <v>6200000</v>
      </c>
      <c r="J159" s="226">
        <f t="shared" si="4"/>
        <v>0</v>
      </c>
    </row>
    <row r="160" spans="1:10" ht="44.25" customHeight="1">
      <c r="A160" s="207" t="s">
        <v>179</v>
      </c>
      <c r="B160" s="55" t="s">
        <v>11</v>
      </c>
      <c r="C160" s="43" t="s">
        <v>8</v>
      </c>
      <c r="D160" s="43" t="s">
        <v>49</v>
      </c>
      <c r="E160" s="43" t="s">
        <v>33</v>
      </c>
      <c r="F160" s="43" t="s">
        <v>8</v>
      </c>
      <c r="G160" s="100"/>
      <c r="H160" s="44">
        <f>H161</f>
        <v>10000</v>
      </c>
      <c r="I160" s="44">
        <f>I161</f>
        <v>10000</v>
      </c>
      <c r="J160" s="226">
        <f t="shared" si="4"/>
        <v>0</v>
      </c>
    </row>
    <row r="161" spans="1:10" ht="15.75">
      <c r="A161" s="16" t="s">
        <v>161</v>
      </c>
      <c r="B161" s="54" t="s">
        <v>11</v>
      </c>
      <c r="C161" s="8" t="s">
        <v>8</v>
      </c>
      <c r="D161" s="8" t="s">
        <v>49</v>
      </c>
      <c r="E161" s="8" t="s">
        <v>33</v>
      </c>
      <c r="F161" s="8" t="s">
        <v>8</v>
      </c>
      <c r="G161" s="98" t="s">
        <v>31</v>
      </c>
      <c r="H161" s="26">
        <v>10000</v>
      </c>
      <c r="I161" s="26">
        <v>10000</v>
      </c>
      <c r="J161" s="226">
        <f t="shared" si="4"/>
        <v>0</v>
      </c>
    </row>
    <row r="162" spans="1:10" ht="38.25">
      <c r="A162" s="207" t="s">
        <v>180</v>
      </c>
      <c r="B162" s="199" t="s">
        <v>11</v>
      </c>
      <c r="C162" s="200" t="s">
        <v>8</v>
      </c>
      <c r="D162" s="200" t="s">
        <v>49</v>
      </c>
      <c r="E162" s="200" t="s">
        <v>33</v>
      </c>
      <c r="F162" s="200" t="s">
        <v>16</v>
      </c>
      <c r="G162" s="201"/>
      <c r="H162" s="202">
        <f>H163</f>
        <v>500000</v>
      </c>
      <c r="I162" s="202">
        <f>I163</f>
        <v>500000</v>
      </c>
      <c r="J162" s="226">
        <f t="shared" si="4"/>
        <v>0</v>
      </c>
    </row>
    <row r="163" spans="1:10" ht="15.75">
      <c r="A163" s="208" t="s">
        <v>161</v>
      </c>
      <c r="B163" s="203" t="s">
        <v>11</v>
      </c>
      <c r="C163" s="204" t="s">
        <v>8</v>
      </c>
      <c r="D163" s="204" t="s">
        <v>49</v>
      </c>
      <c r="E163" s="204" t="s">
        <v>33</v>
      </c>
      <c r="F163" s="204" t="s">
        <v>16</v>
      </c>
      <c r="G163" s="205" t="s">
        <v>31</v>
      </c>
      <c r="H163" s="206">
        <v>500000</v>
      </c>
      <c r="I163" s="206">
        <v>500000</v>
      </c>
      <c r="J163" s="226">
        <f t="shared" si="4"/>
        <v>0</v>
      </c>
    </row>
    <row r="164" spans="1:10" ht="30" customHeight="1">
      <c r="A164" s="48" t="s">
        <v>149</v>
      </c>
      <c r="B164" s="55" t="s">
        <v>11</v>
      </c>
      <c r="C164" s="43" t="s">
        <v>8</v>
      </c>
      <c r="D164" s="43" t="s">
        <v>49</v>
      </c>
      <c r="E164" s="43" t="s">
        <v>9</v>
      </c>
      <c r="F164" s="43" t="s">
        <v>19</v>
      </c>
      <c r="G164" s="100"/>
      <c r="H164" s="44">
        <f>H165</f>
        <v>280000</v>
      </c>
      <c r="I164" s="44">
        <f>I165</f>
        <v>280000</v>
      </c>
      <c r="J164" s="226">
        <f t="shared" si="4"/>
        <v>0</v>
      </c>
    </row>
    <row r="165" spans="1:10" ht="15.75">
      <c r="A165" s="16" t="s">
        <v>161</v>
      </c>
      <c r="B165" s="54" t="s">
        <v>11</v>
      </c>
      <c r="C165" s="8" t="s">
        <v>8</v>
      </c>
      <c r="D165" s="8" t="s">
        <v>49</v>
      </c>
      <c r="E165" s="8" t="s">
        <v>9</v>
      </c>
      <c r="F165" s="8" t="s">
        <v>19</v>
      </c>
      <c r="G165" s="98" t="s">
        <v>31</v>
      </c>
      <c r="H165" s="26">
        <v>280000</v>
      </c>
      <c r="I165" s="26">
        <v>280000</v>
      </c>
      <c r="J165" s="226">
        <f t="shared" si="4"/>
        <v>0</v>
      </c>
    </row>
    <row r="166" spans="1:10" ht="15.75">
      <c r="A166" s="48" t="s">
        <v>2</v>
      </c>
      <c r="B166" s="55" t="s">
        <v>11</v>
      </c>
      <c r="C166" s="43" t="s">
        <v>8</v>
      </c>
      <c r="D166" s="43" t="s">
        <v>49</v>
      </c>
      <c r="E166" s="43" t="s">
        <v>72</v>
      </c>
      <c r="F166" s="43" t="s">
        <v>33</v>
      </c>
      <c r="G166" s="100"/>
      <c r="H166" s="44">
        <f>H167+H168</f>
        <v>5410000</v>
      </c>
      <c r="I166" s="44">
        <f>I167+I168</f>
        <v>5410000</v>
      </c>
      <c r="J166" s="226">
        <f t="shared" si="4"/>
        <v>0</v>
      </c>
    </row>
    <row r="167" spans="1:10" ht="15.75">
      <c r="A167" s="16" t="s">
        <v>161</v>
      </c>
      <c r="B167" s="67" t="s">
        <v>11</v>
      </c>
      <c r="C167" s="8" t="s">
        <v>8</v>
      </c>
      <c r="D167" s="8" t="s">
        <v>49</v>
      </c>
      <c r="E167" s="8" t="s">
        <v>72</v>
      </c>
      <c r="F167" s="8" t="s">
        <v>33</v>
      </c>
      <c r="G167" s="98" t="s">
        <v>31</v>
      </c>
      <c r="H167" s="26">
        <v>5335000</v>
      </c>
      <c r="I167" s="26">
        <v>5335000</v>
      </c>
      <c r="J167" s="226">
        <f t="shared" si="4"/>
        <v>0</v>
      </c>
    </row>
    <row r="168" spans="1:10" ht="15.75">
      <c r="A168" s="16" t="s">
        <v>115</v>
      </c>
      <c r="B168" s="67" t="s">
        <v>11</v>
      </c>
      <c r="C168" s="8" t="s">
        <v>8</v>
      </c>
      <c r="D168" s="8" t="s">
        <v>49</v>
      </c>
      <c r="E168" s="8" t="s">
        <v>72</v>
      </c>
      <c r="F168" s="8" t="s">
        <v>8</v>
      </c>
      <c r="G168" s="98" t="s">
        <v>31</v>
      </c>
      <c r="H168" s="26">
        <v>75000</v>
      </c>
      <c r="I168" s="26">
        <v>75000</v>
      </c>
      <c r="J168" s="226">
        <f t="shared" si="4"/>
        <v>0</v>
      </c>
    </row>
    <row r="169" spans="1:10" ht="38.25">
      <c r="A169" s="207" t="s">
        <v>219</v>
      </c>
      <c r="B169" s="199" t="s">
        <v>11</v>
      </c>
      <c r="C169" s="200" t="s">
        <v>8</v>
      </c>
      <c r="D169" s="200" t="s">
        <v>159</v>
      </c>
      <c r="E169" s="200" t="s">
        <v>19</v>
      </c>
      <c r="F169" s="200" t="s">
        <v>33</v>
      </c>
      <c r="G169" s="201"/>
      <c r="H169" s="202">
        <f>H170</f>
        <v>0</v>
      </c>
      <c r="I169" s="202">
        <f>I170</f>
        <v>32900</v>
      </c>
      <c r="J169" s="226">
        <f t="shared" si="4"/>
        <v>32900</v>
      </c>
    </row>
    <row r="170" spans="1:10" ht="25.5">
      <c r="A170" s="208" t="s">
        <v>217</v>
      </c>
      <c r="B170" s="246" t="s">
        <v>11</v>
      </c>
      <c r="C170" s="204" t="s">
        <v>8</v>
      </c>
      <c r="D170" s="204" t="s">
        <v>159</v>
      </c>
      <c r="E170" s="204" t="s">
        <v>19</v>
      </c>
      <c r="F170" s="204" t="s">
        <v>33</v>
      </c>
      <c r="G170" s="205" t="s">
        <v>31</v>
      </c>
      <c r="H170" s="206"/>
      <c r="I170" s="206">
        <v>32900</v>
      </c>
      <c r="J170" s="226">
        <f t="shared" si="4"/>
        <v>32900</v>
      </c>
    </row>
    <row r="171" spans="1:10" ht="15.75">
      <c r="A171" s="82" t="s">
        <v>59</v>
      </c>
      <c r="B171" s="63" t="s">
        <v>11</v>
      </c>
      <c r="C171" s="20" t="s">
        <v>8</v>
      </c>
      <c r="D171" s="20" t="s">
        <v>58</v>
      </c>
      <c r="E171" s="20" t="s">
        <v>33</v>
      </c>
      <c r="F171" s="20" t="s">
        <v>33</v>
      </c>
      <c r="G171" s="140"/>
      <c r="H171" s="25">
        <f>H172+H174+H176+H178</f>
        <v>1346000</v>
      </c>
      <c r="I171" s="25">
        <f>I172+I174+I176+I178</f>
        <v>1346000</v>
      </c>
      <c r="J171" s="226">
        <f t="shared" si="4"/>
        <v>0</v>
      </c>
    </row>
    <row r="172" spans="1:10" ht="15" customHeight="1">
      <c r="A172" s="48" t="s">
        <v>127</v>
      </c>
      <c r="B172" s="64" t="s">
        <v>11</v>
      </c>
      <c r="C172" s="43" t="s">
        <v>8</v>
      </c>
      <c r="D172" s="43" t="s">
        <v>58</v>
      </c>
      <c r="E172" s="43" t="s">
        <v>9</v>
      </c>
      <c r="F172" s="43" t="s">
        <v>33</v>
      </c>
      <c r="G172" s="100"/>
      <c r="H172" s="44">
        <f>H173</f>
        <v>200000</v>
      </c>
      <c r="I172" s="44">
        <f>I173</f>
        <v>200000</v>
      </c>
      <c r="J172" s="226">
        <f t="shared" si="4"/>
        <v>0</v>
      </c>
    </row>
    <row r="173" spans="1:10" ht="15.75">
      <c r="A173" s="16" t="s">
        <v>121</v>
      </c>
      <c r="B173" s="65" t="s">
        <v>11</v>
      </c>
      <c r="C173" s="8" t="s">
        <v>8</v>
      </c>
      <c r="D173" s="8" t="s">
        <v>58</v>
      </c>
      <c r="E173" s="8" t="s">
        <v>9</v>
      </c>
      <c r="F173" s="8" t="s">
        <v>33</v>
      </c>
      <c r="G173" s="98" t="s">
        <v>120</v>
      </c>
      <c r="H173" s="26">
        <v>200000</v>
      </c>
      <c r="I173" s="26">
        <v>200000</v>
      </c>
      <c r="J173" s="226">
        <f t="shared" si="4"/>
        <v>0</v>
      </c>
    </row>
    <row r="174" spans="1:10" ht="25.5">
      <c r="A174" s="48" t="s">
        <v>158</v>
      </c>
      <c r="B174" s="64" t="s">
        <v>11</v>
      </c>
      <c r="C174" s="43" t="s">
        <v>8</v>
      </c>
      <c r="D174" s="43" t="s">
        <v>58</v>
      </c>
      <c r="E174" s="43" t="s">
        <v>10</v>
      </c>
      <c r="F174" s="43" t="s">
        <v>33</v>
      </c>
      <c r="G174" s="100"/>
      <c r="H174" s="44">
        <f>H175</f>
        <v>301000</v>
      </c>
      <c r="I174" s="44">
        <f>I175</f>
        <v>301000</v>
      </c>
      <c r="J174" s="226">
        <f t="shared" si="4"/>
        <v>0</v>
      </c>
    </row>
    <row r="175" spans="1:10" ht="15.75">
      <c r="A175" s="16" t="s">
        <v>121</v>
      </c>
      <c r="B175" s="65" t="s">
        <v>11</v>
      </c>
      <c r="C175" s="8" t="s">
        <v>8</v>
      </c>
      <c r="D175" s="8" t="s">
        <v>58</v>
      </c>
      <c r="E175" s="8" t="s">
        <v>10</v>
      </c>
      <c r="F175" s="8" t="s">
        <v>33</v>
      </c>
      <c r="G175" s="98" t="s">
        <v>120</v>
      </c>
      <c r="H175" s="26">
        <v>301000</v>
      </c>
      <c r="I175" s="26">
        <v>301000</v>
      </c>
      <c r="J175" s="226">
        <f aca="true" t="shared" si="6" ref="J175:J251">I175-H175</f>
        <v>0</v>
      </c>
    </row>
    <row r="176" spans="1:10" ht="15.75">
      <c r="A176" s="48" t="s">
        <v>181</v>
      </c>
      <c r="B176" s="64" t="s">
        <v>11</v>
      </c>
      <c r="C176" s="43" t="s">
        <v>8</v>
      </c>
      <c r="D176" s="43" t="s">
        <v>58</v>
      </c>
      <c r="E176" s="43" t="s">
        <v>11</v>
      </c>
      <c r="F176" s="43" t="s">
        <v>33</v>
      </c>
      <c r="G176" s="100"/>
      <c r="H176" s="44">
        <f>H177</f>
        <v>319000</v>
      </c>
      <c r="I176" s="44">
        <f>I177</f>
        <v>319000</v>
      </c>
      <c r="J176" s="226">
        <f t="shared" si="6"/>
        <v>0</v>
      </c>
    </row>
    <row r="177" spans="1:10" ht="15.75">
      <c r="A177" s="16" t="s">
        <v>121</v>
      </c>
      <c r="B177" s="65" t="s">
        <v>11</v>
      </c>
      <c r="C177" s="8" t="s">
        <v>8</v>
      </c>
      <c r="D177" s="8" t="s">
        <v>58</v>
      </c>
      <c r="E177" s="8" t="s">
        <v>11</v>
      </c>
      <c r="F177" s="8" t="s">
        <v>33</v>
      </c>
      <c r="G177" s="98" t="s">
        <v>120</v>
      </c>
      <c r="H177" s="26">
        <v>319000</v>
      </c>
      <c r="I177" s="26">
        <v>319000</v>
      </c>
      <c r="J177" s="226">
        <f t="shared" si="6"/>
        <v>0</v>
      </c>
    </row>
    <row r="178" spans="1:10" ht="15.75">
      <c r="A178" s="48" t="s">
        <v>182</v>
      </c>
      <c r="B178" s="64" t="s">
        <v>11</v>
      </c>
      <c r="C178" s="43" t="s">
        <v>8</v>
      </c>
      <c r="D178" s="43" t="s">
        <v>58</v>
      </c>
      <c r="E178" s="43" t="s">
        <v>12</v>
      </c>
      <c r="F178" s="43" t="s">
        <v>33</v>
      </c>
      <c r="G178" s="100"/>
      <c r="H178" s="44">
        <f>H179</f>
        <v>526000</v>
      </c>
      <c r="I178" s="44">
        <f>I179</f>
        <v>526000</v>
      </c>
      <c r="J178" s="226">
        <f t="shared" si="6"/>
        <v>0</v>
      </c>
    </row>
    <row r="179" spans="1:10" ht="15.75">
      <c r="A179" s="16" t="s">
        <v>121</v>
      </c>
      <c r="B179" s="65" t="s">
        <v>11</v>
      </c>
      <c r="C179" s="8" t="s">
        <v>8</v>
      </c>
      <c r="D179" s="8" t="s">
        <v>58</v>
      </c>
      <c r="E179" s="8" t="s">
        <v>12</v>
      </c>
      <c r="F179" s="8" t="s">
        <v>33</v>
      </c>
      <c r="G179" s="98" t="s">
        <v>120</v>
      </c>
      <c r="H179" s="26">
        <v>526000</v>
      </c>
      <c r="I179" s="26">
        <v>526000</v>
      </c>
      <c r="J179" s="226">
        <f t="shared" si="6"/>
        <v>0</v>
      </c>
    </row>
    <row r="180" spans="1:10" ht="13.5" customHeight="1">
      <c r="A180" s="79" t="s">
        <v>20</v>
      </c>
      <c r="B180" s="68" t="s">
        <v>14</v>
      </c>
      <c r="C180" s="17"/>
      <c r="D180" s="17"/>
      <c r="E180" s="17"/>
      <c r="F180" s="17"/>
      <c r="G180" s="142"/>
      <c r="H180" s="30">
        <f>H181+H185+H191+H211</f>
        <v>53432000</v>
      </c>
      <c r="I180" s="30">
        <f>I181+I185+I191+I211</f>
        <v>66961635.68</v>
      </c>
      <c r="J180" s="226">
        <f t="shared" si="6"/>
        <v>13529635.68</v>
      </c>
    </row>
    <row r="181" spans="1:10" ht="15.75">
      <c r="A181" s="39" t="s">
        <v>25</v>
      </c>
      <c r="B181" s="53" t="s">
        <v>14</v>
      </c>
      <c r="C181" s="7" t="s">
        <v>8</v>
      </c>
      <c r="D181" s="7"/>
      <c r="E181" s="7"/>
      <c r="F181" s="7"/>
      <c r="G181" s="133"/>
      <c r="H181" s="27">
        <f aca="true" t="shared" si="7" ref="H181:I183">H182</f>
        <v>4400000</v>
      </c>
      <c r="I181" s="27">
        <f t="shared" si="7"/>
        <v>4400000</v>
      </c>
      <c r="J181" s="226">
        <f t="shared" si="6"/>
        <v>0</v>
      </c>
    </row>
    <row r="182" spans="1:10" ht="15.75">
      <c r="A182" s="40" t="s">
        <v>73</v>
      </c>
      <c r="B182" s="52" t="s">
        <v>14</v>
      </c>
      <c r="C182" s="13" t="s">
        <v>8</v>
      </c>
      <c r="D182" s="13" t="s">
        <v>74</v>
      </c>
      <c r="E182" s="13" t="s">
        <v>33</v>
      </c>
      <c r="F182" s="13" t="s">
        <v>33</v>
      </c>
      <c r="G182" s="99"/>
      <c r="H182" s="25">
        <f t="shared" si="7"/>
        <v>4400000</v>
      </c>
      <c r="I182" s="25">
        <f t="shared" si="7"/>
        <v>4400000</v>
      </c>
      <c r="J182" s="226">
        <f t="shared" si="6"/>
        <v>0</v>
      </c>
    </row>
    <row r="183" spans="1:10" ht="15.75">
      <c r="A183" s="48" t="s">
        <v>56</v>
      </c>
      <c r="B183" s="55" t="s">
        <v>14</v>
      </c>
      <c r="C183" s="43" t="s">
        <v>8</v>
      </c>
      <c r="D183" s="43" t="s">
        <v>74</v>
      </c>
      <c r="E183" s="43" t="s">
        <v>75</v>
      </c>
      <c r="F183" s="43" t="s">
        <v>8</v>
      </c>
      <c r="G183" s="100"/>
      <c r="H183" s="44">
        <f t="shared" si="7"/>
        <v>4400000</v>
      </c>
      <c r="I183" s="44">
        <f t="shared" si="7"/>
        <v>4400000</v>
      </c>
      <c r="J183" s="226">
        <f t="shared" si="6"/>
        <v>0</v>
      </c>
    </row>
    <row r="184" spans="1:10" ht="15.75" customHeight="1">
      <c r="A184" s="16" t="s">
        <v>76</v>
      </c>
      <c r="B184" s="67" t="s">
        <v>14</v>
      </c>
      <c r="C184" s="8" t="s">
        <v>8</v>
      </c>
      <c r="D184" s="8" t="s">
        <v>74</v>
      </c>
      <c r="E184" s="8" t="s">
        <v>75</v>
      </c>
      <c r="F184" s="8" t="s">
        <v>8</v>
      </c>
      <c r="G184" s="98" t="s">
        <v>32</v>
      </c>
      <c r="H184" s="26">
        <v>4400000</v>
      </c>
      <c r="I184" s="26">
        <v>4400000</v>
      </c>
      <c r="J184" s="226">
        <f t="shared" si="6"/>
        <v>0</v>
      </c>
    </row>
    <row r="185" spans="1:10" ht="15.75">
      <c r="A185" s="39" t="s">
        <v>21</v>
      </c>
      <c r="B185" s="53" t="s">
        <v>14</v>
      </c>
      <c r="C185" s="7" t="s">
        <v>16</v>
      </c>
      <c r="D185" s="8"/>
      <c r="E185" s="8"/>
      <c r="F185" s="8"/>
      <c r="G185" s="98"/>
      <c r="H185" s="27">
        <f>H186+H188</f>
        <v>21156000</v>
      </c>
      <c r="I185" s="27">
        <f>I186+I188</f>
        <v>21156000</v>
      </c>
      <c r="J185" s="226">
        <f t="shared" si="6"/>
        <v>0</v>
      </c>
    </row>
    <row r="186" spans="1:10" ht="50.25" customHeight="1">
      <c r="A186" s="195" t="s">
        <v>93</v>
      </c>
      <c r="B186" s="91" t="s">
        <v>14</v>
      </c>
      <c r="C186" s="87" t="s">
        <v>16</v>
      </c>
      <c r="D186" s="13" t="s">
        <v>160</v>
      </c>
      <c r="E186" s="13" t="s">
        <v>18</v>
      </c>
      <c r="F186" s="99" t="s">
        <v>33</v>
      </c>
      <c r="G186" s="99"/>
      <c r="H186" s="25">
        <f>H187</f>
        <v>20444000</v>
      </c>
      <c r="I186" s="25">
        <f>I187</f>
        <v>20444000</v>
      </c>
      <c r="J186" s="226">
        <f t="shared" si="6"/>
        <v>0</v>
      </c>
    </row>
    <row r="187" spans="1:10" ht="25.5" customHeight="1">
      <c r="A187" s="80" t="s">
        <v>165</v>
      </c>
      <c r="B187" s="54" t="s">
        <v>14</v>
      </c>
      <c r="C187" s="8" t="s">
        <v>16</v>
      </c>
      <c r="D187" s="8" t="s">
        <v>160</v>
      </c>
      <c r="E187" s="8" t="s">
        <v>18</v>
      </c>
      <c r="F187" s="8" t="s">
        <v>33</v>
      </c>
      <c r="G187" s="98" t="s">
        <v>166</v>
      </c>
      <c r="H187" s="26">
        <v>20444000</v>
      </c>
      <c r="I187" s="26">
        <v>20444000</v>
      </c>
      <c r="J187" s="226">
        <f t="shared" si="6"/>
        <v>0</v>
      </c>
    </row>
    <row r="188" spans="1:10" ht="21" customHeight="1">
      <c r="A188" s="23" t="s">
        <v>70</v>
      </c>
      <c r="B188" s="56" t="s">
        <v>14</v>
      </c>
      <c r="C188" s="24" t="s">
        <v>16</v>
      </c>
      <c r="D188" s="24" t="s">
        <v>54</v>
      </c>
      <c r="E188" s="24" t="s">
        <v>33</v>
      </c>
      <c r="F188" s="24" t="s">
        <v>33</v>
      </c>
      <c r="G188" s="148"/>
      <c r="H188" s="25">
        <f>H189</f>
        <v>712000</v>
      </c>
      <c r="I188" s="25">
        <f>I189</f>
        <v>712000</v>
      </c>
      <c r="J188" s="226">
        <f t="shared" si="6"/>
        <v>0</v>
      </c>
    </row>
    <row r="189" spans="1:10" ht="132.75" customHeight="1">
      <c r="A189" s="155" t="s">
        <v>77</v>
      </c>
      <c r="B189" s="55" t="s">
        <v>14</v>
      </c>
      <c r="C189" s="43" t="s">
        <v>16</v>
      </c>
      <c r="D189" s="43" t="s">
        <v>54</v>
      </c>
      <c r="E189" s="43" t="s">
        <v>167</v>
      </c>
      <c r="F189" s="43" t="s">
        <v>9</v>
      </c>
      <c r="G189" s="100"/>
      <c r="H189" s="44">
        <f>H190</f>
        <v>712000</v>
      </c>
      <c r="I189" s="44">
        <f>I190</f>
        <v>712000</v>
      </c>
      <c r="J189" s="226">
        <f t="shared" si="6"/>
        <v>0</v>
      </c>
    </row>
    <row r="190" spans="1:10" ht="25.5">
      <c r="A190" s="16" t="s">
        <v>168</v>
      </c>
      <c r="B190" s="54" t="s">
        <v>14</v>
      </c>
      <c r="C190" s="8" t="s">
        <v>16</v>
      </c>
      <c r="D190" s="8" t="s">
        <v>54</v>
      </c>
      <c r="E190" s="8" t="s">
        <v>167</v>
      </c>
      <c r="F190" s="8" t="s">
        <v>9</v>
      </c>
      <c r="G190" s="98" t="s">
        <v>183</v>
      </c>
      <c r="H190" s="31">
        <v>712000</v>
      </c>
      <c r="I190" s="31">
        <v>712000</v>
      </c>
      <c r="J190" s="226">
        <f t="shared" si="6"/>
        <v>0</v>
      </c>
    </row>
    <row r="191" spans="1:10" ht="15.75">
      <c r="A191" s="39" t="s">
        <v>22</v>
      </c>
      <c r="B191" s="53" t="s">
        <v>14</v>
      </c>
      <c r="C191" s="7" t="s">
        <v>18</v>
      </c>
      <c r="D191" s="8"/>
      <c r="E191" s="8"/>
      <c r="F191" s="8"/>
      <c r="G191" s="98"/>
      <c r="H191" s="27">
        <f>H195+H201+H206</f>
        <v>878000</v>
      </c>
      <c r="I191" s="27">
        <f>I192+I195+I198+I201+I206</f>
        <v>8796933.469999999</v>
      </c>
      <c r="J191" s="226">
        <f t="shared" si="6"/>
        <v>7918933.469999999</v>
      </c>
    </row>
    <row r="192" spans="1:10" ht="15.75">
      <c r="A192" s="40" t="s">
        <v>220</v>
      </c>
      <c r="B192" s="247" t="s">
        <v>14</v>
      </c>
      <c r="C192" s="248" t="s">
        <v>18</v>
      </c>
      <c r="D192" s="248" t="s">
        <v>221</v>
      </c>
      <c r="E192" s="248" t="s">
        <v>33</v>
      </c>
      <c r="F192" s="13" t="s">
        <v>33</v>
      </c>
      <c r="G192" s="99"/>
      <c r="H192" s="25">
        <f>H193</f>
        <v>0</v>
      </c>
      <c r="I192" s="25">
        <f>I193</f>
        <v>613305</v>
      </c>
      <c r="J192" s="226">
        <f t="shared" si="6"/>
        <v>613305</v>
      </c>
    </row>
    <row r="193" spans="1:10" ht="15.75">
      <c r="A193" s="48" t="s">
        <v>222</v>
      </c>
      <c r="B193" s="249" t="s">
        <v>14</v>
      </c>
      <c r="C193" s="250" t="s">
        <v>18</v>
      </c>
      <c r="D193" s="250" t="s">
        <v>221</v>
      </c>
      <c r="E193" s="250" t="s">
        <v>223</v>
      </c>
      <c r="F193" s="43" t="s">
        <v>224</v>
      </c>
      <c r="G193" s="100"/>
      <c r="H193" s="44">
        <f>H194</f>
        <v>0</v>
      </c>
      <c r="I193" s="44">
        <f>I194</f>
        <v>613305</v>
      </c>
      <c r="J193" s="226">
        <f t="shared" si="6"/>
        <v>613305</v>
      </c>
    </row>
    <row r="194" spans="1:10" ht="15.75">
      <c r="A194" s="74" t="s">
        <v>218</v>
      </c>
      <c r="B194" s="251" t="s">
        <v>14</v>
      </c>
      <c r="C194" s="252" t="s">
        <v>18</v>
      </c>
      <c r="D194" s="252" t="s">
        <v>221</v>
      </c>
      <c r="E194" s="252" t="s">
        <v>223</v>
      </c>
      <c r="F194" s="8" t="s">
        <v>224</v>
      </c>
      <c r="G194" s="98" t="s">
        <v>32</v>
      </c>
      <c r="H194" s="26"/>
      <c r="I194" s="26">
        <v>613305</v>
      </c>
      <c r="J194" s="226">
        <f t="shared" si="6"/>
        <v>613305</v>
      </c>
    </row>
    <row r="195" spans="1:10" ht="15.75">
      <c r="A195" s="23" t="s">
        <v>70</v>
      </c>
      <c r="B195" s="56" t="s">
        <v>14</v>
      </c>
      <c r="C195" s="24" t="s">
        <v>18</v>
      </c>
      <c r="D195" s="24" t="s">
        <v>54</v>
      </c>
      <c r="E195" s="24" t="s">
        <v>33</v>
      </c>
      <c r="F195" s="24" t="s">
        <v>33</v>
      </c>
      <c r="G195" s="148"/>
      <c r="H195" s="25">
        <f>H196</f>
        <v>38000</v>
      </c>
      <c r="I195" s="25">
        <f>I196</f>
        <v>38000</v>
      </c>
      <c r="J195" s="226">
        <f t="shared" si="6"/>
        <v>0</v>
      </c>
    </row>
    <row r="196" spans="1:10" ht="25.5">
      <c r="A196" s="48" t="s">
        <v>87</v>
      </c>
      <c r="B196" s="55" t="s">
        <v>14</v>
      </c>
      <c r="C196" s="43" t="s">
        <v>18</v>
      </c>
      <c r="D196" s="43" t="s">
        <v>54</v>
      </c>
      <c r="E196" s="43" t="s">
        <v>163</v>
      </c>
      <c r="F196" s="43" t="s">
        <v>16</v>
      </c>
      <c r="G196" s="100"/>
      <c r="H196" s="44">
        <f>H197</f>
        <v>38000</v>
      </c>
      <c r="I196" s="44">
        <f>I197</f>
        <v>38000</v>
      </c>
      <c r="J196" s="226">
        <f t="shared" si="6"/>
        <v>0</v>
      </c>
    </row>
    <row r="197" spans="1:10" ht="15.75" customHeight="1">
      <c r="A197" s="16" t="s">
        <v>103</v>
      </c>
      <c r="B197" s="54" t="s">
        <v>14</v>
      </c>
      <c r="C197" s="8" t="s">
        <v>18</v>
      </c>
      <c r="D197" s="8" t="s">
        <v>54</v>
      </c>
      <c r="E197" s="8" t="s">
        <v>163</v>
      </c>
      <c r="F197" s="8" t="s">
        <v>16</v>
      </c>
      <c r="G197" s="98" t="s">
        <v>32</v>
      </c>
      <c r="H197" s="31">
        <v>38000</v>
      </c>
      <c r="I197" s="31">
        <v>38000</v>
      </c>
      <c r="J197" s="226">
        <f t="shared" si="6"/>
        <v>0</v>
      </c>
    </row>
    <row r="198" spans="1:10" ht="15.75" customHeight="1">
      <c r="A198" s="40" t="s">
        <v>225</v>
      </c>
      <c r="B198" s="247" t="s">
        <v>14</v>
      </c>
      <c r="C198" s="248" t="s">
        <v>18</v>
      </c>
      <c r="D198" s="248" t="s">
        <v>226</v>
      </c>
      <c r="E198" s="248" t="s">
        <v>33</v>
      </c>
      <c r="F198" s="13" t="s">
        <v>33</v>
      </c>
      <c r="G198" s="99"/>
      <c r="H198" s="25">
        <f>H199</f>
        <v>0</v>
      </c>
      <c r="I198" s="25">
        <f>I199</f>
        <v>1245195</v>
      </c>
      <c r="J198" s="226">
        <f t="shared" si="6"/>
        <v>1245195</v>
      </c>
    </row>
    <row r="199" spans="1:10" ht="15.75" customHeight="1">
      <c r="A199" s="48" t="s">
        <v>227</v>
      </c>
      <c r="B199" s="253" t="s">
        <v>14</v>
      </c>
      <c r="C199" s="250" t="s">
        <v>18</v>
      </c>
      <c r="D199" s="250" t="s">
        <v>226</v>
      </c>
      <c r="E199" s="250" t="s">
        <v>60</v>
      </c>
      <c r="F199" s="43" t="s">
        <v>8</v>
      </c>
      <c r="G199" s="100"/>
      <c r="H199" s="44">
        <f>H200</f>
        <v>0</v>
      </c>
      <c r="I199" s="44">
        <f>I200</f>
        <v>1245195</v>
      </c>
      <c r="J199" s="226">
        <f t="shared" si="6"/>
        <v>1245195</v>
      </c>
    </row>
    <row r="200" spans="1:10" ht="15.75" customHeight="1">
      <c r="A200" s="193" t="s">
        <v>218</v>
      </c>
      <c r="B200" s="254" t="s">
        <v>14</v>
      </c>
      <c r="C200" s="252" t="s">
        <v>18</v>
      </c>
      <c r="D200" s="252" t="s">
        <v>226</v>
      </c>
      <c r="E200" s="252" t="s">
        <v>60</v>
      </c>
      <c r="F200" s="8" t="s">
        <v>8</v>
      </c>
      <c r="G200" s="98" t="s">
        <v>32</v>
      </c>
      <c r="H200" s="26"/>
      <c r="I200" s="26">
        <v>1245195</v>
      </c>
      <c r="J200" s="226">
        <f t="shared" si="6"/>
        <v>1245195</v>
      </c>
    </row>
    <row r="201" spans="1:10" ht="15.75">
      <c r="A201" s="40" t="s">
        <v>150</v>
      </c>
      <c r="B201" s="52" t="s">
        <v>14</v>
      </c>
      <c r="C201" s="13" t="s">
        <v>18</v>
      </c>
      <c r="D201" s="13" t="s">
        <v>151</v>
      </c>
      <c r="E201" s="13" t="s">
        <v>33</v>
      </c>
      <c r="F201" s="13" t="s">
        <v>33</v>
      </c>
      <c r="G201" s="99"/>
      <c r="H201" s="25">
        <f>H202</f>
        <v>0</v>
      </c>
      <c r="I201" s="25">
        <f>I202</f>
        <v>6060433.47</v>
      </c>
      <c r="J201" s="226">
        <f t="shared" si="6"/>
        <v>6060433.47</v>
      </c>
    </row>
    <row r="202" spans="1:10" ht="25.5">
      <c r="A202" s="48" t="s">
        <v>152</v>
      </c>
      <c r="B202" s="55" t="s">
        <v>14</v>
      </c>
      <c r="C202" s="43" t="s">
        <v>18</v>
      </c>
      <c r="D202" s="43" t="s">
        <v>151</v>
      </c>
      <c r="E202" s="43" t="s">
        <v>16</v>
      </c>
      <c r="F202" s="43" t="s">
        <v>33</v>
      </c>
      <c r="G202" s="100"/>
      <c r="H202" s="44">
        <f>H203+H204</f>
        <v>0</v>
      </c>
      <c r="I202" s="44">
        <f>I203+I204+I205</f>
        <v>6060433.47</v>
      </c>
      <c r="J202" s="226">
        <f t="shared" si="6"/>
        <v>6060433.47</v>
      </c>
    </row>
    <row r="203" spans="1:10" ht="15.75">
      <c r="A203" s="193" t="s">
        <v>103</v>
      </c>
      <c r="B203" s="67" t="s">
        <v>14</v>
      </c>
      <c r="C203" s="8" t="s">
        <v>18</v>
      </c>
      <c r="D203" s="8" t="s">
        <v>151</v>
      </c>
      <c r="E203" s="8" t="s">
        <v>16</v>
      </c>
      <c r="F203" s="8" t="s">
        <v>33</v>
      </c>
      <c r="G203" s="98" t="s">
        <v>32</v>
      </c>
      <c r="H203" s="26"/>
      <c r="I203" s="26">
        <v>3525000</v>
      </c>
      <c r="J203" s="226">
        <f t="shared" si="6"/>
        <v>3525000</v>
      </c>
    </row>
    <row r="204" spans="1:10" ht="15.75">
      <c r="A204" s="16" t="s">
        <v>213</v>
      </c>
      <c r="B204" s="67" t="s">
        <v>14</v>
      </c>
      <c r="C204" s="8" t="s">
        <v>18</v>
      </c>
      <c r="D204" s="8" t="s">
        <v>151</v>
      </c>
      <c r="E204" s="8" t="s">
        <v>16</v>
      </c>
      <c r="F204" s="8" t="s">
        <v>33</v>
      </c>
      <c r="G204" s="98" t="s">
        <v>194</v>
      </c>
      <c r="H204" s="26"/>
      <c r="I204" s="26">
        <v>2275000</v>
      </c>
      <c r="J204" s="226">
        <f t="shared" si="6"/>
        <v>2275000</v>
      </c>
    </row>
    <row r="205" spans="1:10" ht="15.75">
      <c r="A205" s="193" t="s">
        <v>218</v>
      </c>
      <c r="B205" s="67" t="s">
        <v>14</v>
      </c>
      <c r="C205" s="8" t="s">
        <v>18</v>
      </c>
      <c r="D205" s="8" t="s">
        <v>151</v>
      </c>
      <c r="E205" s="8" t="s">
        <v>16</v>
      </c>
      <c r="F205" s="8" t="s">
        <v>33</v>
      </c>
      <c r="G205" s="98" t="s">
        <v>32</v>
      </c>
      <c r="H205" s="26"/>
      <c r="I205" s="26">
        <v>260433.47</v>
      </c>
      <c r="J205" s="226">
        <f>I205-H205</f>
        <v>260433.47</v>
      </c>
    </row>
    <row r="206" spans="1:10" ht="15.75">
      <c r="A206" s="82" t="s">
        <v>59</v>
      </c>
      <c r="B206" s="63" t="s">
        <v>14</v>
      </c>
      <c r="C206" s="20" t="s">
        <v>18</v>
      </c>
      <c r="D206" s="20" t="s">
        <v>58</v>
      </c>
      <c r="E206" s="20" t="s">
        <v>33</v>
      </c>
      <c r="F206" s="20" t="s">
        <v>33</v>
      </c>
      <c r="G206" s="140"/>
      <c r="H206" s="25">
        <f>H207+H209</f>
        <v>840000</v>
      </c>
      <c r="I206" s="25">
        <f>I207+I209</f>
        <v>840000</v>
      </c>
      <c r="J206" s="226">
        <f t="shared" si="6"/>
        <v>0</v>
      </c>
    </row>
    <row r="207" spans="1:10" ht="15.75">
      <c r="A207" s="48" t="s">
        <v>81</v>
      </c>
      <c r="B207" s="69" t="s">
        <v>14</v>
      </c>
      <c r="C207" s="50" t="s">
        <v>18</v>
      </c>
      <c r="D207" s="50" t="s">
        <v>58</v>
      </c>
      <c r="E207" s="51" t="s">
        <v>15</v>
      </c>
      <c r="F207" s="51" t="s">
        <v>33</v>
      </c>
      <c r="G207" s="149"/>
      <c r="H207" s="44">
        <f>H208</f>
        <v>640000</v>
      </c>
      <c r="I207" s="44">
        <f>I208</f>
        <v>640000</v>
      </c>
      <c r="J207" s="226">
        <f t="shared" si="6"/>
        <v>0</v>
      </c>
    </row>
    <row r="208" spans="1:10" ht="25.5">
      <c r="A208" s="16" t="s">
        <v>168</v>
      </c>
      <c r="B208" s="54" t="s">
        <v>14</v>
      </c>
      <c r="C208" s="8" t="s">
        <v>18</v>
      </c>
      <c r="D208" s="8" t="s">
        <v>58</v>
      </c>
      <c r="E208" s="8" t="s">
        <v>15</v>
      </c>
      <c r="F208" s="8" t="s">
        <v>33</v>
      </c>
      <c r="G208" s="98" t="s">
        <v>183</v>
      </c>
      <c r="H208" s="115">
        <v>640000</v>
      </c>
      <c r="I208" s="115">
        <v>640000</v>
      </c>
      <c r="J208" s="226">
        <f t="shared" si="6"/>
        <v>0</v>
      </c>
    </row>
    <row r="209" spans="1:10" ht="15.75">
      <c r="A209" s="48" t="s">
        <v>191</v>
      </c>
      <c r="B209" s="69" t="s">
        <v>14</v>
      </c>
      <c r="C209" s="50" t="s">
        <v>18</v>
      </c>
      <c r="D209" s="50" t="s">
        <v>58</v>
      </c>
      <c r="E209" s="51" t="s">
        <v>60</v>
      </c>
      <c r="F209" s="51" t="s">
        <v>33</v>
      </c>
      <c r="G209" s="149"/>
      <c r="H209" s="44">
        <f>H210</f>
        <v>200000</v>
      </c>
      <c r="I209" s="44">
        <f>I210</f>
        <v>200000</v>
      </c>
      <c r="J209" s="226">
        <f t="shared" si="6"/>
        <v>0</v>
      </c>
    </row>
    <row r="210" spans="1:10" ht="15.75">
      <c r="A210" s="114" t="s">
        <v>80</v>
      </c>
      <c r="B210" s="54" t="s">
        <v>14</v>
      </c>
      <c r="C210" s="8" t="s">
        <v>18</v>
      </c>
      <c r="D210" s="8" t="s">
        <v>58</v>
      </c>
      <c r="E210" s="8" t="s">
        <v>60</v>
      </c>
      <c r="F210" s="8" t="s">
        <v>33</v>
      </c>
      <c r="G210" s="98" t="s">
        <v>88</v>
      </c>
      <c r="H210" s="115">
        <v>200000</v>
      </c>
      <c r="I210" s="115">
        <v>200000</v>
      </c>
      <c r="J210" s="226">
        <f t="shared" si="6"/>
        <v>0</v>
      </c>
    </row>
    <row r="211" spans="1:10" ht="15.75">
      <c r="A211" s="39" t="s">
        <v>128</v>
      </c>
      <c r="B211" s="53" t="s">
        <v>14</v>
      </c>
      <c r="C211" s="7" t="s">
        <v>19</v>
      </c>
      <c r="D211" s="12"/>
      <c r="E211" s="12"/>
      <c r="F211" s="12"/>
      <c r="G211" s="151"/>
      <c r="H211" s="27">
        <f>H212+H215+H217+H221+H225</f>
        <v>26998000</v>
      </c>
      <c r="I211" s="27">
        <f>I212+I215+I217+I221+I225</f>
        <v>32608702.21</v>
      </c>
      <c r="J211" s="226">
        <f t="shared" si="6"/>
        <v>5610702.210000001</v>
      </c>
    </row>
    <row r="212" spans="1:10" ht="67.5" customHeight="1">
      <c r="A212" s="48" t="s">
        <v>184</v>
      </c>
      <c r="B212" s="64" t="s">
        <v>14</v>
      </c>
      <c r="C212" s="46" t="s">
        <v>19</v>
      </c>
      <c r="D212" s="43" t="s">
        <v>160</v>
      </c>
      <c r="E212" s="43" t="s">
        <v>8</v>
      </c>
      <c r="F212" s="43" t="s">
        <v>33</v>
      </c>
      <c r="G212" s="145"/>
      <c r="H212" s="44">
        <f>H213</f>
        <v>17881000</v>
      </c>
      <c r="I212" s="44">
        <f>I213+I214</f>
        <v>18750721.55</v>
      </c>
      <c r="J212" s="226">
        <f t="shared" si="6"/>
        <v>869721.5500000007</v>
      </c>
    </row>
    <row r="213" spans="1:10" ht="17.25" customHeight="1">
      <c r="A213" s="16" t="s">
        <v>76</v>
      </c>
      <c r="B213" s="65" t="s">
        <v>14</v>
      </c>
      <c r="C213" s="9" t="s">
        <v>19</v>
      </c>
      <c r="D213" s="8" t="s">
        <v>160</v>
      </c>
      <c r="E213" s="8" t="s">
        <v>8</v>
      </c>
      <c r="F213" s="8" t="s">
        <v>33</v>
      </c>
      <c r="G213" s="146" t="s">
        <v>32</v>
      </c>
      <c r="H213" s="26">
        <v>17881000</v>
      </c>
      <c r="I213" s="26">
        <v>17881000</v>
      </c>
      <c r="J213" s="226">
        <f t="shared" si="6"/>
        <v>0</v>
      </c>
    </row>
    <row r="214" spans="1:10" ht="17.25" customHeight="1">
      <c r="A214" s="16" t="s">
        <v>218</v>
      </c>
      <c r="B214" s="65" t="s">
        <v>14</v>
      </c>
      <c r="C214" s="9" t="s">
        <v>19</v>
      </c>
      <c r="D214" s="8" t="s">
        <v>160</v>
      </c>
      <c r="E214" s="8" t="s">
        <v>8</v>
      </c>
      <c r="F214" s="8" t="s">
        <v>33</v>
      </c>
      <c r="G214" s="146" t="s">
        <v>32</v>
      </c>
      <c r="H214" s="26"/>
      <c r="I214" s="26">
        <v>869721.55</v>
      </c>
      <c r="J214" s="226">
        <f>I214-H214</f>
        <v>869721.55</v>
      </c>
    </row>
    <row r="215" spans="1:10" ht="15.75">
      <c r="A215" s="155" t="s">
        <v>129</v>
      </c>
      <c r="B215" s="64" t="s">
        <v>14</v>
      </c>
      <c r="C215" s="46" t="s">
        <v>19</v>
      </c>
      <c r="D215" s="43" t="s">
        <v>160</v>
      </c>
      <c r="E215" s="43" t="s">
        <v>9</v>
      </c>
      <c r="F215" s="43" t="s">
        <v>33</v>
      </c>
      <c r="G215" s="145"/>
      <c r="H215" s="44">
        <f>H216</f>
        <v>688000</v>
      </c>
      <c r="I215" s="44">
        <f>I216</f>
        <v>688000</v>
      </c>
      <c r="J215" s="226">
        <f t="shared" si="6"/>
        <v>0</v>
      </c>
    </row>
    <row r="216" spans="1:10" ht="19.5" customHeight="1">
      <c r="A216" s="114" t="s">
        <v>80</v>
      </c>
      <c r="B216" s="65" t="s">
        <v>14</v>
      </c>
      <c r="C216" s="9" t="s">
        <v>19</v>
      </c>
      <c r="D216" s="8" t="s">
        <v>160</v>
      </c>
      <c r="E216" s="8" t="s">
        <v>9</v>
      </c>
      <c r="F216" s="8" t="s">
        <v>33</v>
      </c>
      <c r="G216" s="146" t="s">
        <v>88</v>
      </c>
      <c r="H216" s="26">
        <v>688000</v>
      </c>
      <c r="I216" s="26">
        <v>688000</v>
      </c>
      <c r="J216" s="226">
        <f t="shared" si="6"/>
        <v>0</v>
      </c>
    </row>
    <row r="217" spans="1:10" ht="51">
      <c r="A217" s="48" t="s">
        <v>104</v>
      </c>
      <c r="B217" s="64" t="s">
        <v>14</v>
      </c>
      <c r="C217" s="46" t="s">
        <v>19</v>
      </c>
      <c r="D217" s="43" t="s">
        <v>160</v>
      </c>
      <c r="E217" s="43" t="s">
        <v>10</v>
      </c>
      <c r="F217" s="43" t="s">
        <v>33</v>
      </c>
      <c r="G217" s="145"/>
      <c r="H217" s="44">
        <f>H218+H220</f>
        <v>2362000</v>
      </c>
      <c r="I217" s="44">
        <f>SUM(I218:I220)</f>
        <v>2494674.23</v>
      </c>
      <c r="J217" s="226">
        <f t="shared" si="6"/>
        <v>132674.22999999998</v>
      </c>
    </row>
    <row r="218" spans="1:10" ht="15.75">
      <c r="A218" s="16" t="s">
        <v>76</v>
      </c>
      <c r="B218" s="65" t="s">
        <v>14</v>
      </c>
      <c r="C218" s="9" t="s">
        <v>19</v>
      </c>
      <c r="D218" s="8" t="s">
        <v>160</v>
      </c>
      <c r="E218" s="8" t="s">
        <v>10</v>
      </c>
      <c r="F218" s="8" t="s">
        <v>33</v>
      </c>
      <c r="G218" s="146" t="s">
        <v>32</v>
      </c>
      <c r="H218" s="26">
        <v>2273000</v>
      </c>
      <c r="I218" s="26">
        <v>2273000</v>
      </c>
      <c r="J218" s="226">
        <f t="shared" si="6"/>
        <v>0</v>
      </c>
    </row>
    <row r="219" spans="1:10" ht="15.75">
      <c r="A219" s="16" t="s">
        <v>218</v>
      </c>
      <c r="B219" s="65" t="s">
        <v>14</v>
      </c>
      <c r="C219" s="9" t="s">
        <v>19</v>
      </c>
      <c r="D219" s="8" t="s">
        <v>160</v>
      </c>
      <c r="E219" s="8" t="s">
        <v>10</v>
      </c>
      <c r="F219" s="8" t="s">
        <v>33</v>
      </c>
      <c r="G219" s="146" t="s">
        <v>32</v>
      </c>
      <c r="H219" s="26"/>
      <c r="I219" s="26">
        <v>132674.23</v>
      </c>
      <c r="J219" s="226">
        <f>I219-H219</f>
        <v>132674.23</v>
      </c>
    </row>
    <row r="220" spans="1:10" ht="25.5">
      <c r="A220" s="16" t="s">
        <v>168</v>
      </c>
      <c r="B220" s="65" t="s">
        <v>14</v>
      </c>
      <c r="C220" s="9" t="s">
        <v>19</v>
      </c>
      <c r="D220" s="8" t="s">
        <v>160</v>
      </c>
      <c r="E220" s="8" t="s">
        <v>10</v>
      </c>
      <c r="F220" s="8" t="s">
        <v>33</v>
      </c>
      <c r="G220" s="146" t="s">
        <v>183</v>
      </c>
      <c r="H220" s="26">
        <v>89000</v>
      </c>
      <c r="I220" s="26">
        <v>89000</v>
      </c>
      <c r="J220" s="226">
        <f t="shared" si="6"/>
        <v>0</v>
      </c>
    </row>
    <row r="221" spans="1:10" ht="15.75">
      <c r="A221" s="23" t="s">
        <v>70</v>
      </c>
      <c r="B221" s="56" t="s">
        <v>14</v>
      </c>
      <c r="C221" s="24" t="s">
        <v>19</v>
      </c>
      <c r="D221" s="24" t="s">
        <v>54</v>
      </c>
      <c r="E221" s="24" t="s">
        <v>33</v>
      </c>
      <c r="F221" s="24" t="s">
        <v>33</v>
      </c>
      <c r="G221" s="148"/>
      <c r="H221" s="25">
        <f>H222</f>
        <v>6067000</v>
      </c>
      <c r="I221" s="25">
        <f>I222</f>
        <v>8972172</v>
      </c>
      <c r="J221" s="226">
        <f t="shared" si="6"/>
        <v>2905172</v>
      </c>
    </row>
    <row r="222" spans="1:10" ht="38.25">
      <c r="A222" s="81" t="s">
        <v>66</v>
      </c>
      <c r="B222" s="49" t="s">
        <v>14</v>
      </c>
      <c r="C222" s="47" t="s">
        <v>19</v>
      </c>
      <c r="D222" s="200" t="s">
        <v>54</v>
      </c>
      <c r="E222" s="200" t="s">
        <v>185</v>
      </c>
      <c r="F222" s="200" t="s">
        <v>19</v>
      </c>
      <c r="G222" s="209"/>
      <c r="H222" s="202">
        <f>H223+H225</f>
        <v>6067000</v>
      </c>
      <c r="I222" s="202">
        <f>I223+I224</f>
        <v>8972172</v>
      </c>
      <c r="J222" s="226">
        <f t="shared" si="6"/>
        <v>2905172</v>
      </c>
    </row>
    <row r="223" spans="1:10" ht="15.75">
      <c r="A223" s="16" t="s">
        <v>76</v>
      </c>
      <c r="B223" s="70" t="s">
        <v>14</v>
      </c>
      <c r="C223" s="15" t="s">
        <v>19</v>
      </c>
      <c r="D223" s="204" t="s">
        <v>54</v>
      </c>
      <c r="E223" s="204" t="s">
        <v>185</v>
      </c>
      <c r="F223" s="204" t="s">
        <v>19</v>
      </c>
      <c r="G223" s="210" t="s">
        <v>32</v>
      </c>
      <c r="H223" s="206">
        <v>6067000</v>
      </c>
      <c r="I223" s="206">
        <v>6067000</v>
      </c>
      <c r="J223" s="226">
        <f t="shared" si="6"/>
        <v>0</v>
      </c>
    </row>
    <row r="224" spans="1:10" ht="15.75">
      <c r="A224" s="16" t="s">
        <v>218</v>
      </c>
      <c r="B224" s="70" t="s">
        <v>14</v>
      </c>
      <c r="C224" s="15" t="s">
        <v>19</v>
      </c>
      <c r="D224" s="204" t="s">
        <v>54</v>
      </c>
      <c r="E224" s="204" t="s">
        <v>185</v>
      </c>
      <c r="F224" s="204" t="s">
        <v>19</v>
      </c>
      <c r="G224" s="210" t="s">
        <v>32</v>
      </c>
      <c r="H224" s="206"/>
      <c r="I224" s="206">
        <v>2905172</v>
      </c>
      <c r="J224" s="226">
        <f>I224-H224</f>
        <v>2905172</v>
      </c>
    </row>
    <row r="225" spans="1:10" ht="25.5">
      <c r="A225" s="155" t="s">
        <v>169</v>
      </c>
      <c r="B225" s="64" t="s">
        <v>14</v>
      </c>
      <c r="C225" s="46" t="s">
        <v>19</v>
      </c>
      <c r="D225" s="43" t="s">
        <v>159</v>
      </c>
      <c r="E225" s="43" t="s">
        <v>14</v>
      </c>
      <c r="F225" s="43" t="s">
        <v>33</v>
      </c>
      <c r="G225" s="145"/>
      <c r="H225" s="44">
        <f>SUM(H226:H228)</f>
        <v>0</v>
      </c>
      <c r="I225" s="44">
        <f>SUM(I226:I228)</f>
        <v>1703134.43</v>
      </c>
      <c r="J225" s="226">
        <f t="shared" si="6"/>
        <v>1703134.43</v>
      </c>
    </row>
    <row r="226" spans="1:10" ht="15.75">
      <c r="A226" s="16" t="s">
        <v>76</v>
      </c>
      <c r="B226" s="65" t="s">
        <v>14</v>
      </c>
      <c r="C226" s="9" t="s">
        <v>19</v>
      </c>
      <c r="D226" s="8" t="s">
        <v>159</v>
      </c>
      <c r="E226" s="8" t="s">
        <v>14</v>
      </c>
      <c r="F226" s="8" t="s">
        <v>33</v>
      </c>
      <c r="G226" s="146" t="s">
        <v>32</v>
      </c>
      <c r="H226" s="26"/>
      <c r="I226" s="26">
        <v>592000</v>
      </c>
      <c r="J226" s="226">
        <f t="shared" si="6"/>
        <v>592000</v>
      </c>
    </row>
    <row r="227" spans="1:10" ht="15.75">
      <c r="A227" s="16" t="s">
        <v>218</v>
      </c>
      <c r="B227" s="65" t="s">
        <v>14</v>
      </c>
      <c r="C227" s="9" t="s">
        <v>19</v>
      </c>
      <c r="D227" s="8" t="s">
        <v>159</v>
      </c>
      <c r="E227" s="8" t="s">
        <v>14</v>
      </c>
      <c r="F227" s="8" t="s">
        <v>33</v>
      </c>
      <c r="G227" s="146" t="s">
        <v>32</v>
      </c>
      <c r="H227" s="26"/>
      <c r="I227" s="26">
        <v>192134.43</v>
      </c>
      <c r="J227" s="226">
        <f>I227-H227</f>
        <v>192134.43</v>
      </c>
    </row>
    <row r="228" spans="1:10" ht="15.75">
      <c r="A228" s="16" t="s">
        <v>213</v>
      </c>
      <c r="B228" s="65" t="s">
        <v>14</v>
      </c>
      <c r="C228" s="9" t="s">
        <v>19</v>
      </c>
      <c r="D228" s="8" t="s">
        <v>159</v>
      </c>
      <c r="E228" s="8" t="s">
        <v>14</v>
      </c>
      <c r="F228" s="8" t="s">
        <v>33</v>
      </c>
      <c r="G228" s="146" t="s">
        <v>194</v>
      </c>
      <c r="H228" s="26"/>
      <c r="I228" s="26">
        <v>919000</v>
      </c>
      <c r="J228" s="226">
        <f t="shared" si="6"/>
        <v>919000</v>
      </c>
    </row>
    <row r="229" spans="1:10" ht="15.75">
      <c r="A229" s="161" t="s">
        <v>130</v>
      </c>
      <c r="B229" s="162" t="s">
        <v>60</v>
      </c>
      <c r="C229" s="123"/>
      <c r="D229" s="110"/>
      <c r="E229" s="110"/>
      <c r="F229" s="110"/>
      <c r="G229" s="163"/>
      <c r="H229" s="164">
        <f aca="true" t="shared" si="8" ref="H229:I232">H230</f>
        <v>396000</v>
      </c>
      <c r="I229" s="164">
        <f t="shared" si="8"/>
        <v>396000</v>
      </c>
      <c r="J229" s="226">
        <f t="shared" si="6"/>
        <v>0</v>
      </c>
    </row>
    <row r="230" spans="1:10" ht="15.75">
      <c r="A230" s="165" t="s">
        <v>139</v>
      </c>
      <c r="B230" s="94" t="s">
        <v>60</v>
      </c>
      <c r="C230" s="10" t="s">
        <v>15</v>
      </c>
      <c r="D230" s="7"/>
      <c r="E230" s="7"/>
      <c r="F230" s="7"/>
      <c r="G230" s="143"/>
      <c r="H230" s="27">
        <f t="shared" si="8"/>
        <v>396000</v>
      </c>
      <c r="I230" s="27">
        <f t="shared" si="8"/>
        <v>396000</v>
      </c>
      <c r="J230" s="226">
        <f t="shared" si="6"/>
        <v>0</v>
      </c>
    </row>
    <row r="231" spans="1:10" ht="15.75">
      <c r="A231" s="82" t="s">
        <v>59</v>
      </c>
      <c r="B231" s="63" t="s">
        <v>60</v>
      </c>
      <c r="C231" s="20" t="s">
        <v>15</v>
      </c>
      <c r="D231" s="20" t="s">
        <v>58</v>
      </c>
      <c r="E231" s="20" t="s">
        <v>33</v>
      </c>
      <c r="F231" s="20" t="s">
        <v>33</v>
      </c>
      <c r="G231" s="140"/>
      <c r="H231" s="25">
        <f t="shared" si="8"/>
        <v>396000</v>
      </c>
      <c r="I231" s="25">
        <f t="shared" si="8"/>
        <v>396000</v>
      </c>
      <c r="J231" s="226">
        <f t="shared" si="6"/>
        <v>0</v>
      </c>
    </row>
    <row r="232" spans="1:10" ht="25.5">
      <c r="A232" s="48" t="s">
        <v>131</v>
      </c>
      <c r="B232" s="69" t="s">
        <v>60</v>
      </c>
      <c r="C232" s="50" t="s">
        <v>15</v>
      </c>
      <c r="D232" s="50" t="s">
        <v>58</v>
      </c>
      <c r="E232" s="51" t="s">
        <v>18</v>
      </c>
      <c r="F232" s="51" t="s">
        <v>33</v>
      </c>
      <c r="G232" s="149"/>
      <c r="H232" s="44">
        <f t="shared" si="8"/>
        <v>396000</v>
      </c>
      <c r="I232" s="44">
        <f t="shared" si="8"/>
        <v>396000</v>
      </c>
      <c r="J232" s="226">
        <f t="shared" si="6"/>
        <v>0</v>
      </c>
    </row>
    <row r="233" spans="1:10" ht="25.5">
      <c r="A233" s="16" t="s">
        <v>5</v>
      </c>
      <c r="B233" s="54" t="s">
        <v>60</v>
      </c>
      <c r="C233" s="8" t="s">
        <v>15</v>
      </c>
      <c r="D233" s="8" t="s">
        <v>58</v>
      </c>
      <c r="E233" s="8" t="s">
        <v>18</v>
      </c>
      <c r="F233" s="8" t="s">
        <v>33</v>
      </c>
      <c r="G233" s="98" t="s">
        <v>83</v>
      </c>
      <c r="H233" s="115">
        <v>396000</v>
      </c>
      <c r="I233" s="115">
        <v>396000</v>
      </c>
      <c r="J233" s="226">
        <f t="shared" si="6"/>
        <v>0</v>
      </c>
    </row>
    <row r="234" spans="1:10" ht="15.75">
      <c r="A234" s="125" t="s">
        <v>132</v>
      </c>
      <c r="B234" s="123" t="s">
        <v>13</v>
      </c>
      <c r="C234" s="123"/>
      <c r="D234" s="110"/>
      <c r="E234" s="110"/>
      <c r="F234" s="110"/>
      <c r="G234" s="163"/>
      <c r="H234" s="164">
        <f aca="true" t="shared" si="9" ref="H234:I236">H235</f>
        <v>600000</v>
      </c>
      <c r="I234" s="164">
        <f t="shared" si="9"/>
        <v>600000</v>
      </c>
      <c r="J234" s="226">
        <f t="shared" si="6"/>
        <v>0</v>
      </c>
    </row>
    <row r="235" spans="1:10" ht="15.75">
      <c r="A235" s="165" t="s">
        <v>52</v>
      </c>
      <c r="B235" s="94" t="s">
        <v>13</v>
      </c>
      <c r="C235" s="10" t="s">
        <v>16</v>
      </c>
      <c r="D235" s="7"/>
      <c r="E235" s="7"/>
      <c r="F235" s="7"/>
      <c r="G235" s="143"/>
      <c r="H235" s="27">
        <f t="shared" si="9"/>
        <v>600000</v>
      </c>
      <c r="I235" s="27">
        <f t="shared" si="9"/>
        <v>600000</v>
      </c>
      <c r="J235" s="226">
        <f t="shared" si="6"/>
        <v>0</v>
      </c>
    </row>
    <row r="236" spans="1:10" ht="29.25" customHeight="1">
      <c r="A236" s="224" t="s">
        <v>133</v>
      </c>
      <c r="B236" s="186" t="s">
        <v>13</v>
      </c>
      <c r="C236" s="20" t="s">
        <v>16</v>
      </c>
      <c r="D236" s="20" t="s">
        <v>30</v>
      </c>
      <c r="E236" s="20" t="s">
        <v>33</v>
      </c>
      <c r="F236" s="20" t="s">
        <v>33</v>
      </c>
      <c r="G236" s="140"/>
      <c r="H236" s="25">
        <f t="shared" si="9"/>
        <v>600000</v>
      </c>
      <c r="I236" s="25">
        <f t="shared" si="9"/>
        <v>600000</v>
      </c>
      <c r="J236" s="226">
        <f t="shared" si="6"/>
        <v>0</v>
      </c>
    </row>
    <row r="237" spans="1:10" ht="25.5">
      <c r="A237" s="74" t="s">
        <v>172</v>
      </c>
      <c r="B237" s="54" t="s">
        <v>13</v>
      </c>
      <c r="C237" s="8" t="s">
        <v>16</v>
      </c>
      <c r="D237" s="8" t="s">
        <v>30</v>
      </c>
      <c r="E237" s="8" t="s">
        <v>33</v>
      </c>
      <c r="F237" s="8" t="s">
        <v>33</v>
      </c>
      <c r="G237" s="98" t="s">
        <v>100</v>
      </c>
      <c r="H237" s="115">
        <v>600000</v>
      </c>
      <c r="I237" s="115">
        <v>600000</v>
      </c>
      <c r="J237" s="226">
        <f t="shared" si="6"/>
        <v>0</v>
      </c>
    </row>
    <row r="238" spans="1:10" ht="18" customHeight="1">
      <c r="A238" s="170" t="s">
        <v>122</v>
      </c>
      <c r="B238" s="166" t="s">
        <v>105</v>
      </c>
      <c r="C238" s="167"/>
      <c r="D238" s="167"/>
      <c r="E238" s="167"/>
      <c r="F238" s="167"/>
      <c r="G238" s="168"/>
      <c r="H238" s="169">
        <f aca="true" t="shared" si="10" ref="H238:I240">H239</f>
        <v>2400000</v>
      </c>
      <c r="I238" s="169">
        <f t="shared" si="10"/>
        <v>2400000</v>
      </c>
      <c r="J238" s="226">
        <f t="shared" si="6"/>
        <v>0</v>
      </c>
    </row>
    <row r="239" spans="1:10" ht="15.75">
      <c r="A239" s="171" t="s">
        <v>134</v>
      </c>
      <c r="B239" s="53" t="s">
        <v>105</v>
      </c>
      <c r="C239" s="21" t="s">
        <v>8</v>
      </c>
      <c r="D239" s="21"/>
      <c r="E239" s="21"/>
      <c r="F239" s="21"/>
      <c r="G239" s="127"/>
      <c r="H239" s="172">
        <f t="shared" si="10"/>
        <v>2400000</v>
      </c>
      <c r="I239" s="172">
        <f t="shared" si="10"/>
        <v>2400000</v>
      </c>
      <c r="J239" s="226">
        <f t="shared" si="6"/>
        <v>0</v>
      </c>
    </row>
    <row r="240" spans="1:10" ht="15.75">
      <c r="A240" s="159" t="s">
        <v>141</v>
      </c>
      <c r="B240" s="55" t="s">
        <v>105</v>
      </c>
      <c r="C240" s="43" t="s">
        <v>8</v>
      </c>
      <c r="D240" s="43" t="s">
        <v>123</v>
      </c>
      <c r="E240" s="43" t="s">
        <v>18</v>
      </c>
      <c r="F240" s="43" t="s">
        <v>33</v>
      </c>
      <c r="G240" s="100"/>
      <c r="H240" s="173">
        <f t="shared" si="10"/>
        <v>2400000</v>
      </c>
      <c r="I240" s="173">
        <f t="shared" si="10"/>
        <v>2400000</v>
      </c>
      <c r="J240" s="226">
        <f t="shared" si="6"/>
        <v>0</v>
      </c>
    </row>
    <row r="241" spans="1:10" ht="15.75">
      <c r="A241" s="150" t="s">
        <v>91</v>
      </c>
      <c r="B241" s="54" t="s">
        <v>105</v>
      </c>
      <c r="C241" s="8" t="s">
        <v>8</v>
      </c>
      <c r="D241" s="8" t="s">
        <v>123</v>
      </c>
      <c r="E241" s="8" t="s">
        <v>18</v>
      </c>
      <c r="F241" s="8" t="s">
        <v>33</v>
      </c>
      <c r="G241" s="98" t="s">
        <v>92</v>
      </c>
      <c r="H241" s="115">
        <v>2400000</v>
      </c>
      <c r="I241" s="115">
        <v>2400000</v>
      </c>
      <c r="J241" s="226">
        <f t="shared" si="6"/>
        <v>0</v>
      </c>
    </row>
    <row r="242" spans="1:10" ht="27.75" customHeight="1">
      <c r="A242" s="125" t="s">
        <v>135</v>
      </c>
      <c r="B242" s="109" t="s">
        <v>67</v>
      </c>
      <c r="C242" s="110"/>
      <c r="D242" s="110"/>
      <c r="E242" s="110"/>
      <c r="F242" s="110"/>
      <c r="G242" s="141"/>
      <c r="H242" s="164">
        <f>H243</f>
        <v>9615000</v>
      </c>
      <c r="I242" s="164">
        <f>I243</f>
        <v>9615000</v>
      </c>
      <c r="J242" s="226">
        <f t="shared" si="6"/>
        <v>0</v>
      </c>
    </row>
    <row r="243" spans="1:10" ht="25.5">
      <c r="A243" s="84" t="s">
        <v>136</v>
      </c>
      <c r="B243" s="108" t="s">
        <v>67</v>
      </c>
      <c r="C243" s="112" t="s">
        <v>8</v>
      </c>
      <c r="D243" s="90"/>
      <c r="E243" s="34"/>
      <c r="F243" s="34"/>
      <c r="G243" s="152"/>
      <c r="H243" s="27">
        <f>H244</f>
        <v>9615000</v>
      </c>
      <c r="I243" s="27">
        <f>I244</f>
        <v>9615000</v>
      </c>
      <c r="J243" s="226">
        <f t="shared" si="6"/>
        <v>0</v>
      </c>
    </row>
    <row r="244" spans="1:10" ht="15.75">
      <c r="A244" s="83" t="s">
        <v>84</v>
      </c>
      <c r="B244" s="111" t="s">
        <v>67</v>
      </c>
      <c r="C244" s="101" t="s">
        <v>8</v>
      </c>
      <c r="D244" s="102" t="s">
        <v>85</v>
      </c>
      <c r="E244" s="101" t="s">
        <v>33</v>
      </c>
      <c r="F244" s="96" t="s">
        <v>33</v>
      </c>
      <c r="G244" s="130"/>
      <c r="H244" s="25">
        <f>H245+H247</f>
        <v>9615000</v>
      </c>
      <c r="I244" s="25">
        <f>I245+I247</f>
        <v>9615000</v>
      </c>
      <c r="J244" s="226">
        <f t="shared" si="6"/>
        <v>0</v>
      </c>
    </row>
    <row r="245" spans="1:10" ht="15.75">
      <c r="A245" s="107" t="s">
        <v>96</v>
      </c>
      <c r="B245" s="103" t="s">
        <v>67</v>
      </c>
      <c r="C245" s="106" t="s">
        <v>8</v>
      </c>
      <c r="D245" s="104" t="s">
        <v>85</v>
      </c>
      <c r="E245" s="106" t="s">
        <v>8</v>
      </c>
      <c r="F245" s="95" t="s">
        <v>69</v>
      </c>
      <c r="G245" s="128"/>
      <c r="H245" s="44">
        <f>H246</f>
        <v>4000000</v>
      </c>
      <c r="I245" s="44">
        <f>I246</f>
        <v>4000000</v>
      </c>
      <c r="J245" s="226">
        <f t="shared" si="6"/>
        <v>0</v>
      </c>
    </row>
    <row r="246" spans="1:10" ht="15.75">
      <c r="A246" s="126" t="s">
        <v>94</v>
      </c>
      <c r="B246" s="6" t="s">
        <v>67</v>
      </c>
      <c r="C246" s="32" t="s">
        <v>8</v>
      </c>
      <c r="D246" s="42" t="s">
        <v>85</v>
      </c>
      <c r="E246" s="33" t="s">
        <v>8</v>
      </c>
      <c r="F246" s="33" t="s">
        <v>69</v>
      </c>
      <c r="G246" s="129" t="s">
        <v>89</v>
      </c>
      <c r="H246" s="35">
        <v>4000000</v>
      </c>
      <c r="I246" s="35">
        <v>4000000</v>
      </c>
      <c r="J246" s="226">
        <f t="shared" si="6"/>
        <v>0</v>
      </c>
    </row>
    <row r="247" spans="1:10" ht="25.5">
      <c r="A247" s="105" t="s">
        <v>95</v>
      </c>
      <c r="B247" s="103" t="s">
        <v>67</v>
      </c>
      <c r="C247" s="106" t="s">
        <v>8</v>
      </c>
      <c r="D247" s="104" t="s">
        <v>85</v>
      </c>
      <c r="E247" s="106" t="s">
        <v>8</v>
      </c>
      <c r="F247" s="95" t="s">
        <v>106</v>
      </c>
      <c r="G247" s="128"/>
      <c r="H247" s="44">
        <f>H248</f>
        <v>5615000</v>
      </c>
      <c r="I247" s="44">
        <f>I248</f>
        <v>5615000</v>
      </c>
      <c r="J247" s="226">
        <f t="shared" si="6"/>
        <v>0</v>
      </c>
    </row>
    <row r="248" spans="1:10" ht="16.5" thickBot="1">
      <c r="A248" s="85" t="s">
        <v>94</v>
      </c>
      <c r="B248" s="97" t="s">
        <v>67</v>
      </c>
      <c r="C248" s="32" t="s">
        <v>8</v>
      </c>
      <c r="D248" s="129" t="s">
        <v>85</v>
      </c>
      <c r="E248" s="33" t="s">
        <v>8</v>
      </c>
      <c r="F248" s="33" t="s">
        <v>106</v>
      </c>
      <c r="G248" s="129" t="s">
        <v>89</v>
      </c>
      <c r="H248" s="35">
        <v>5615000</v>
      </c>
      <c r="I248" s="35">
        <v>5615000</v>
      </c>
      <c r="J248" s="226">
        <f t="shared" si="6"/>
        <v>0</v>
      </c>
    </row>
    <row r="249" spans="1:10" ht="16.5" thickBot="1">
      <c r="A249" s="86" t="s">
        <v>26</v>
      </c>
      <c r="B249" s="71"/>
      <c r="C249" s="18"/>
      <c r="D249" s="19"/>
      <c r="E249" s="19"/>
      <c r="F249" s="19"/>
      <c r="G249" s="131"/>
      <c r="H249" s="153">
        <f>H10+H56+H61+H71+H85+H155+H180+H229+H234+H238+H242</f>
        <v>357258100</v>
      </c>
      <c r="I249" s="153">
        <f>I10+I56+I61+I71+I85+I155+I180+I229+I234+I238+I242</f>
        <v>458101100</v>
      </c>
      <c r="J249" s="226">
        <f t="shared" si="6"/>
        <v>100843000</v>
      </c>
    </row>
    <row r="250" ht="15.75">
      <c r="J250" s="226">
        <f t="shared" si="6"/>
        <v>0</v>
      </c>
    </row>
    <row r="251" spans="3:10" ht="15.75">
      <c r="C251" t="s">
        <v>153</v>
      </c>
      <c r="H251" s="194">
        <f>H14+H18+H24+H46+H48+H53+H66+H84+H91+H92+H114+H115+H119+H144+H147+H150+H167+H171+H184+H208+H210+H233+H237+H241+H246</f>
        <v>141427100</v>
      </c>
      <c r="I251" s="194">
        <f>I14+I18+I24+I46+I48+I53+I66+I80+I84+I91+I92+I114+I115+I119+I144+I147+I150+I167+I171+I184+I208+I210+I233+I237+I241+I246</f>
        <v>141427688.87</v>
      </c>
      <c r="J251" s="226">
        <f t="shared" si="6"/>
        <v>588.8700000047684</v>
      </c>
    </row>
    <row r="252" spans="3:10" ht="15.75">
      <c r="C252" t="s">
        <v>214</v>
      </c>
      <c r="H252" s="194"/>
      <c r="I252" s="194">
        <f>I29+I65+I76+I78+I101+I103+I138+I140+I170+I194+I200+I205+I214+I219+I227+I224</f>
        <v>17799411.130000003</v>
      </c>
      <c r="J252" s="226">
        <f>I252-H252</f>
        <v>17799411.130000003</v>
      </c>
    </row>
    <row r="253" spans="3:10" ht="15.75">
      <c r="C253" t="s">
        <v>154</v>
      </c>
      <c r="H253" s="194">
        <f>H93+H116+H122+H168</f>
        <v>9000000</v>
      </c>
      <c r="I253" s="194">
        <f>I93+I116+I122+I168</f>
        <v>9000000</v>
      </c>
      <c r="J253" s="226">
        <f>I253-H253</f>
        <v>0</v>
      </c>
    </row>
    <row r="254" spans="3:10" ht="15.75">
      <c r="C254" t="s">
        <v>155</v>
      </c>
      <c r="H254" s="194">
        <f>H26+H28+H31+H32+H60+H96+H98+H109+H125+H126+H128+H129+H132+H133+H136+H137+H187+H190+H197+H203+H213+H216+H217+H223+H226+H248</f>
        <v>205603000</v>
      </c>
      <c r="I254" s="194">
        <f>I26+I28+I31+I32+I36+I60+I74+I88+I96+I98+I105+I106+I109+I111+I125+I126+I128+I129+I132+I133+I134+I136+I137+I158+I187+I190+I197+I203+I204+I213+I216+I218+I220+I223+I226+I228+I248</f>
        <v>288626000</v>
      </c>
      <c r="J254" s="226">
        <f>I254-H254</f>
        <v>83023000</v>
      </c>
    </row>
    <row r="255" spans="3:10" ht="15.75">
      <c r="C255" t="s">
        <v>156</v>
      </c>
      <c r="H255" s="194">
        <f>H19+H20+H21+H38+H40+H42+H161+H163+H165</f>
        <v>1228000</v>
      </c>
      <c r="I255" s="194">
        <f>I19+I20+I21+I22+I38+I40+I42+I161+I163+I165</f>
        <v>1248000</v>
      </c>
      <c r="J255" s="226">
        <f>I255-H255</f>
        <v>20000</v>
      </c>
    </row>
    <row r="256" spans="8:10" ht="15.75">
      <c r="H256" s="194">
        <f>SUM(H251:H255)</f>
        <v>357258100</v>
      </c>
      <c r="I256" s="194">
        <f>SUM(I251:I255)</f>
        <v>458101100</v>
      </c>
      <c r="J256" s="226">
        <f>I256-H256</f>
        <v>100843000</v>
      </c>
    </row>
  </sheetData>
  <mergeCells count="8">
    <mergeCell ref="A4:A9"/>
    <mergeCell ref="B4:B9"/>
    <mergeCell ref="I4:I9"/>
    <mergeCell ref="J4:J9"/>
    <mergeCell ref="C4:C9"/>
    <mergeCell ref="D4:F9"/>
    <mergeCell ref="G4:G9"/>
    <mergeCell ref="H4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1">
      <selection activeCell="B253" sqref="B253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</cols>
  <sheetData>
    <row r="1" ht="12.75">
      <c r="E1" s="5" t="s">
        <v>90</v>
      </c>
    </row>
    <row r="2" ht="12.75">
      <c r="E2" s="5" t="s">
        <v>111</v>
      </c>
    </row>
    <row r="3" ht="12.75">
      <c r="E3" s="5" t="s">
        <v>110</v>
      </c>
    </row>
    <row r="4" ht="12.75">
      <c r="I4" s="5"/>
    </row>
    <row r="5" spans="1:9" ht="27.75" customHeight="1">
      <c r="A5" s="294" t="s">
        <v>193</v>
      </c>
      <c r="B5" s="294"/>
      <c r="C5" s="294"/>
      <c r="D5" s="294"/>
      <c r="E5" s="294"/>
      <c r="F5" s="294"/>
      <c r="G5" s="294"/>
      <c r="H5" s="294"/>
      <c r="I5" s="294"/>
    </row>
    <row r="6" spans="1:9" ht="13.5" thickBot="1">
      <c r="A6" s="1"/>
      <c r="B6" s="1"/>
      <c r="C6" s="2"/>
      <c r="D6" s="2"/>
      <c r="E6" s="4"/>
      <c r="F6" s="4"/>
      <c r="G6" s="4"/>
      <c r="H6" s="4"/>
      <c r="I6" s="3" t="s">
        <v>112</v>
      </c>
    </row>
    <row r="7" spans="1:9" ht="12.75" customHeight="1">
      <c r="A7" s="269" t="s">
        <v>6</v>
      </c>
      <c r="B7" s="295" t="s">
        <v>63</v>
      </c>
      <c r="C7" s="272" t="s">
        <v>7</v>
      </c>
      <c r="D7" s="281" t="s">
        <v>17</v>
      </c>
      <c r="E7" s="284" t="s">
        <v>27</v>
      </c>
      <c r="F7" s="285"/>
      <c r="G7" s="286"/>
      <c r="H7" s="291" t="s">
        <v>28</v>
      </c>
      <c r="I7" s="275" t="s">
        <v>34</v>
      </c>
    </row>
    <row r="8" spans="1:9" ht="12.75">
      <c r="A8" s="270"/>
      <c r="B8" s="296"/>
      <c r="C8" s="273"/>
      <c r="D8" s="282"/>
      <c r="E8" s="287"/>
      <c r="F8" s="290"/>
      <c r="G8" s="289"/>
      <c r="H8" s="292"/>
      <c r="I8" s="276"/>
    </row>
    <row r="9" spans="1:9" ht="12.75">
      <c r="A9" s="270"/>
      <c r="B9" s="296"/>
      <c r="C9" s="273"/>
      <c r="D9" s="282"/>
      <c r="E9" s="287"/>
      <c r="F9" s="290"/>
      <c r="G9" s="289"/>
      <c r="H9" s="292"/>
      <c r="I9" s="276"/>
    </row>
    <row r="10" spans="1:9" ht="12.75">
      <c r="A10" s="270"/>
      <c r="B10" s="296"/>
      <c r="C10" s="273"/>
      <c r="D10" s="282"/>
      <c r="E10" s="287"/>
      <c r="F10" s="290"/>
      <c r="G10" s="289"/>
      <c r="H10" s="292"/>
      <c r="I10" s="276"/>
    </row>
    <row r="11" spans="1:9" ht="12.75">
      <c r="A11" s="270"/>
      <c r="B11" s="296"/>
      <c r="C11" s="273"/>
      <c r="D11" s="282"/>
      <c r="E11" s="287"/>
      <c r="F11" s="290"/>
      <c r="G11" s="289"/>
      <c r="H11" s="292"/>
      <c r="I11" s="276"/>
    </row>
    <row r="12" spans="1:9" ht="12.75">
      <c r="A12" s="270"/>
      <c r="B12" s="296"/>
      <c r="C12" s="273"/>
      <c r="D12" s="282"/>
      <c r="E12" s="297"/>
      <c r="F12" s="298"/>
      <c r="G12" s="299"/>
      <c r="H12" s="292"/>
      <c r="I12" s="300"/>
    </row>
    <row r="13" spans="1:9" ht="37.5">
      <c r="A13" s="156" t="s">
        <v>61</v>
      </c>
      <c r="B13" s="157" t="s">
        <v>64</v>
      </c>
      <c r="C13" s="132"/>
      <c r="D13" s="36"/>
      <c r="E13" s="158"/>
      <c r="F13" s="158"/>
      <c r="G13" s="158"/>
      <c r="H13" s="37"/>
      <c r="I13" s="38">
        <f>I204</f>
        <v>1245195</v>
      </c>
    </row>
    <row r="14" spans="1:9" ht="15.75">
      <c r="A14" s="188" t="s">
        <v>23</v>
      </c>
      <c r="B14" s="185" t="s">
        <v>64</v>
      </c>
      <c r="C14" s="187" t="s">
        <v>8</v>
      </c>
      <c r="D14" s="187"/>
      <c r="E14" s="187"/>
      <c r="F14" s="187"/>
      <c r="G14" s="187"/>
      <c r="H14" s="187"/>
      <c r="I14" s="28">
        <f>I15+I19+I47+I51</f>
        <v>25140563.47</v>
      </c>
    </row>
    <row r="15" spans="1:9" ht="32.25" customHeight="1">
      <c r="A15" s="72" t="s">
        <v>68</v>
      </c>
      <c r="B15" s="184" t="s">
        <v>64</v>
      </c>
      <c r="C15" s="53" t="s">
        <v>8</v>
      </c>
      <c r="D15" s="7" t="s">
        <v>18</v>
      </c>
      <c r="E15" s="7"/>
      <c r="F15" s="7"/>
      <c r="G15" s="7"/>
      <c r="H15" s="133"/>
      <c r="I15" s="27">
        <f>I16</f>
        <v>369000</v>
      </c>
    </row>
    <row r="16" spans="1:9" ht="35.25" customHeight="1">
      <c r="A16" s="73" t="s">
        <v>78</v>
      </c>
      <c r="B16" s="184" t="s">
        <v>64</v>
      </c>
      <c r="C16" s="52" t="s">
        <v>8</v>
      </c>
      <c r="D16" s="13" t="s">
        <v>18</v>
      </c>
      <c r="E16" s="13" t="s">
        <v>79</v>
      </c>
      <c r="F16" s="13" t="s">
        <v>33</v>
      </c>
      <c r="G16" s="13" t="s">
        <v>33</v>
      </c>
      <c r="H16" s="99"/>
      <c r="I16" s="25">
        <f>I17</f>
        <v>369000</v>
      </c>
    </row>
    <row r="17" spans="1:9" ht="14.25" customHeight="1">
      <c r="A17" s="48" t="s">
        <v>3</v>
      </c>
      <c r="B17" s="184" t="s">
        <v>64</v>
      </c>
      <c r="C17" s="55" t="s">
        <v>8</v>
      </c>
      <c r="D17" s="43" t="s">
        <v>18</v>
      </c>
      <c r="E17" s="43" t="s">
        <v>79</v>
      </c>
      <c r="F17" s="43" t="s">
        <v>19</v>
      </c>
      <c r="G17" s="43" t="s">
        <v>33</v>
      </c>
      <c r="H17" s="100"/>
      <c r="I17" s="44">
        <f>SUM(I18:I18)</f>
        <v>369000</v>
      </c>
    </row>
    <row r="18" spans="1:9" ht="19.5" customHeight="1">
      <c r="A18" s="74" t="s">
        <v>80</v>
      </c>
      <c r="B18" s="184" t="s">
        <v>64</v>
      </c>
      <c r="C18" s="54" t="s">
        <v>8</v>
      </c>
      <c r="D18" s="8" t="s">
        <v>18</v>
      </c>
      <c r="E18" s="8" t="s">
        <v>79</v>
      </c>
      <c r="F18" s="8" t="s">
        <v>19</v>
      </c>
      <c r="G18" s="8" t="s">
        <v>33</v>
      </c>
      <c r="H18" s="98" t="s">
        <v>88</v>
      </c>
      <c r="I18" s="26">
        <v>369000</v>
      </c>
    </row>
    <row r="19" spans="1:9" ht="30.75" customHeight="1">
      <c r="A19" s="39" t="s">
        <v>53</v>
      </c>
      <c r="B19" s="184" t="s">
        <v>64</v>
      </c>
      <c r="C19" s="53" t="s">
        <v>8</v>
      </c>
      <c r="D19" s="7" t="s">
        <v>19</v>
      </c>
      <c r="E19" s="7"/>
      <c r="F19" s="7"/>
      <c r="G19" s="7"/>
      <c r="H19" s="133"/>
      <c r="I19" s="27">
        <f>I20+I30+I31+I35+I36+I39+I41+I43+I45</f>
        <v>17089000</v>
      </c>
    </row>
    <row r="20" spans="1:9" ht="27" customHeight="1">
      <c r="A20" s="75" t="s">
        <v>78</v>
      </c>
      <c r="B20" s="184" t="s">
        <v>64</v>
      </c>
      <c r="C20" s="52" t="s">
        <v>8</v>
      </c>
      <c r="D20" s="13" t="s">
        <v>19</v>
      </c>
      <c r="E20" s="13" t="s">
        <v>79</v>
      </c>
      <c r="F20" s="13" t="s">
        <v>33</v>
      </c>
      <c r="G20" s="13" t="s">
        <v>33</v>
      </c>
      <c r="H20" s="99"/>
      <c r="I20" s="25">
        <f>I21+I27</f>
        <v>15849000</v>
      </c>
    </row>
    <row r="21" spans="1:9" ht="16.5" customHeight="1">
      <c r="A21" s="48" t="s">
        <v>3</v>
      </c>
      <c r="B21" s="184" t="s">
        <v>64</v>
      </c>
      <c r="C21" s="55" t="s">
        <v>8</v>
      </c>
      <c r="D21" s="43" t="s">
        <v>19</v>
      </c>
      <c r="E21" s="43" t="s">
        <v>79</v>
      </c>
      <c r="F21" s="43" t="s">
        <v>19</v>
      </c>
      <c r="G21" s="43" t="s">
        <v>33</v>
      </c>
      <c r="H21" s="100"/>
      <c r="I21" s="44">
        <f>SUM(I22:I26)</f>
        <v>15669000</v>
      </c>
    </row>
    <row r="22" spans="1:9" ht="17.25" customHeight="1">
      <c r="A22" s="114" t="s">
        <v>80</v>
      </c>
      <c r="B22" s="184" t="s">
        <v>64</v>
      </c>
      <c r="C22" s="54" t="s">
        <v>8</v>
      </c>
      <c r="D22" s="8" t="s">
        <v>19</v>
      </c>
      <c r="E22" s="8" t="s">
        <v>79</v>
      </c>
      <c r="F22" s="8" t="s">
        <v>19</v>
      </c>
      <c r="G22" s="8" t="s">
        <v>33</v>
      </c>
      <c r="H22" s="98" t="s">
        <v>88</v>
      </c>
      <c r="I22" s="26">
        <v>15299000</v>
      </c>
    </row>
    <row r="23" spans="1:9" ht="112.5" customHeight="1">
      <c r="A23" s="190" t="s">
        <v>187</v>
      </c>
      <c r="B23" s="184" t="s">
        <v>64</v>
      </c>
      <c r="C23" s="54" t="s">
        <v>8</v>
      </c>
      <c r="D23" s="8" t="s">
        <v>19</v>
      </c>
      <c r="E23" s="8" t="s">
        <v>79</v>
      </c>
      <c r="F23" s="8" t="s">
        <v>19</v>
      </c>
      <c r="G23" s="8" t="s">
        <v>8</v>
      </c>
      <c r="H23" s="98" t="s">
        <v>88</v>
      </c>
      <c r="I23" s="26">
        <v>40000</v>
      </c>
    </row>
    <row r="24" spans="1:9" ht="34.5" customHeight="1">
      <c r="A24" s="74" t="s">
        <v>118</v>
      </c>
      <c r="B24" s="189" t="s">
        <v>64</v>
      </c>
      <c r="C24" s="54" t="s">
        <v>8</v>
      </c>
      <c r="D24" s="8" t="s">
        <v>19</v>
      </c>
      <c r="E24" s="8" t="s">
        <v>79</v>
      </c>
      <c r="F24" s="8" t="s">
        <v>19</v>
      </c>
      <c r="G24" s="8" t="s">
        <v>16</v>
      </c>
      <c r="H24" s="98" t="s">
        <v>88</v>
      </c>
      <c r="I24" s="26">
        <v>290000</v>
      </c>
    </row>
    <row r="25" spans="1:9" ht="40.5" customHeight="1">
      <c r="A25" s="114" t="s">
        <v>188</v>
      </c>
      <c r="B25" s="189" t="s">
        <v>64</v>
      </c>
      <c r="C25" s="54" t="s">
        <v>8</v>
      </c>
      <c r="D25" s="8" t="s">
        <v>19</v>
      </c>
      <c r="E25" s="8" t="s">
        <v>79</v>
      </c>
      <c r="F25" s="8" t="s">
        <v>19</v>
      </c>
      <c r="G25" s="8" t="s">
        <v>18</v>
      </c>
      <c r="H25" s="98" t="s">
        <v>88</v>
      </c>
      <c r="I25" s="26">
        <v>20000</v>
      </c>
    </row>
    <row r="26" spans="1:9" ht="221.25" customHeight="1">
      <c r="A26" s="227" t="s">
        <v>199</v>
      </c>
      <c r="B26" s="184" t="s">
        <v>64</v>
      </c>
      <c r="C26" s="54" t="s">
        <v>8</v>
      </c>
      <c r="D26" s="8" t="s">
        <v>19</v>
      </c>
      <c r="E26" s="8" t="s">
        <v>79</v>
      </c>
      <c r="F26" s="8" t="s">
        <v>19</v>
      </c>
      <c r="G26" s="8" t="s">
        <v>9</v>
      </c>
      <c r="H26" s="98" t="s">
        <v>88</v>
      </c>
      <c r="I26" s="26">
        <v>20000</v>
      </c>
    </row>
    <row r="27" spans="1:9" ht="31.5" customHeight="1">
      <c r="A27" s="48" t="s">
        <v>65</v>
      </c>
      <c r="B27" s="184" t="s">
        <v>64</v>
      </c>
      <c r="C27" s="55" t="s">
        <v>8</v>
      </c>
      <c r="D27" s="43" t="s">
        <v>19</v>
      </c>
      <c r="E27" s="43" t="s">
        <v>79</v>
      </c>
      <c r="F27" s="43" t="s">
        <v>11</v>
      </c>
      <c r="G27" s="43" t="s">
        <v>33</v>
      </c>
      <c r="H27" s="100"/>
      <c r="I27" s="44">
        <f>I28</f>
        <v>180000</v>
      </c>
    </row>
    <row r="28" spans="1:9" ht="21.75" customHeight="1">
      <c r="A28" s="114" t="s">
        <v>80</v>
      </c>
      <c r="B28" s="184" t="s">
        <v>64</v>
      </c>
      <c r="C28" s="93" t="s">
        <v>8</v>
      </c>
      <c r="D28" s="8" t="s">
        <v>19</v>
      </c>
      <c r="E28" s="8" t="s">
        <v>79</v>
      </c>
      <c r="F28" s="8" t="s">
        <v>11</v>
      </c>
      <c r="G28" s="8" t="s">
        <v>33</v>
      </c>
      <c r="H28" s="98" t="s">
        <v>88</v>
      </c>
      <c r="I28" s="26">
        <v>180000</v>
      </c>
    </row>
    <row r="29" spans="1:9" ht="30.75" customHeight="1">
      <c r="A29" s="113" t="s">
        <v>116</v>
      </c>
      <c r="B29" s="184" t="s">
        <v>64</v>
      </c>
      <c r="C29" s="55" t="s">
        <v>8</v>
      </c>
      <c r="D29" s="43" t="s">
        <v>19</v>
      </c>
      <c r="E29" s="43" t="s">
        <v>160</v>
      </c>
      <c r="F29" s="43" t="s">
        <v>19</v>
      </c>
      <c r="G29" s="43" t="s">
        <v>33</v>
      </c>
      <c r="H29" s="100"/>
      <c r="I29" s="44">
        <f>I30</f>
        <v>346000</v>
      </c>
    </row>
    <row r="30" spans="1:9" ht="18.75" customHeight="1">
      <c r="A30" s="77" t="s">
        <v>80</v>
      </c>
      <c r="B30" s="184" t="s">
        <v>64</v>
      </c>
      <c r="C30" s="54" t="s">
        <v>8</v>
      </c>
      <c r="D30" s="8" t="s">
        <v>19</v>
      </c>
      <c r="E30" s="8" t="s">
        <v>160</v>
      </c>
      <c r="F30" s="8" t="s">
        <v>19</v>
      </c>
      <c r="G30" s="8" t="s">
        <v>33</v>
      </c>
      <c r="H30" s="98" t="s">
        <v>88</v>
      </c>
      <c r="I30" s="26">
        <v>346000</v>
      </c>
    </row>
    <row r="31" spans="1:9" ht="17.25" customHeight="1">
      <c r="A31" s="78" t="s">
        <v>86</v>
      </c>
      <c r="B31" s="184" t="s">
        <v>64</v>
      </c>
      <c r="C31" s="55" t="s">
        <v>8</v>
      </c>
      <c r="D31" s="43" t="s">
        <v>19</v>
      </c>
      <c r="E31" s="43" t="s">
        <v>160</v>
      </c>
      <c r="F31" s="43" t="s">
        <v>15</v>
      </c>
      <c r="G31" s="43" t="s">
        <v>33</v>
      </c>
      <c r="H31" s="100"/>
      <c r="I31" s="44">
        <f>I32+I33</f>
        <v>69000</v>
      </c>
    </row>
    <row r="32" spans="1:9" ht="17.25" customHeight="1">
      <c r="A32" s="77" t="s">
        <v>80</v>
      </c>
      <c r="B32" s="184" t="s">
        <v>64</v>
      </c>
      <c r="C32" s="54" t="s">
        <v>8</v>
      </c>
      <c r="D32" s="8" t="s">
        <v>19</v>
      </c>
      <c r="E32" s="8" t="s">
        <v>160</v>
      </c>
      <c r="F32" s="8" t="s">
        <v>15</v>
      </c>
      <c r="G32" s="8" t="s">
        <v>33</v>
      </c>
      <c r="H32" s="98" t="s">
        <v>88</v>
      </c>
      <c r="I32" s="26">
        <v>65000</v>
      </c>
    </row>
    <row r="33" spans="1:9" ht="19.5" customHeight="1">
      <c r="A33" s="77" t="s">
        <v>215</v>
      </c>
      <c r="B33" s="184" t="s">
        <v>64</v>
      </c>
      <c r="C33" s="54" t="s">
        <v>8</v>
      </c>
      <c r="D33" s="8" t="s">
        <v>19</v>
      </c>
      <c r="E33" s="8" t="s">
        <v>160</v>
      </c>
      <c r="F33" s="8" t="s">
        <v>15</v>
      </c>
      <c r="G33" s="8" t="s">
        <v>33</v>
      </c>
      <c r="H33" s="98" t="s">
        <v>88</v>
      </c>
      <c r="I33" s="26">
        <v>4000</v>
      </c>
    </row>
    <row r="34" spans="1:9" ht="18.75" customHeight="1">
      <c r="A34" s="76" t="s">
        <v>117</v>
      </c>
      <c r="B34" s="184" t="s">
        <v>64</v>
      </c>
      <c r="C34" s="55" t="s">
        <v>8</v>
      </c>
      <c r="D34" s="43" t="s">
        <v>19</v>
      </c>
      <c r="E34" s="43" t="s">
        <v>160</v>
      </c>
      <c r="F34" s="43" t="s">
        <v>12</v>
      </c>
      <c r="G34" s="43" t="s">
        <v>33</v>
      </c>
      <c r="H34" s="100"/>
      <c r="I34" s="44">
        <f>I35</f>
        <v>89000</v>
      </c>
    </row>
    <row r="35" spans="1:9" ht="19.5" customHeight="1">
      <c r="A35" s="77" t="s">
        <v>80</v>
      </c>
      <c r="B35" s="184" t="s">
        <v>64</v>
      </c>
      <c r="C35" s="54" t="s">
        <v>8</v>
      </c>
      <c r="D35" s="8" t="s">
        <v>19</v>
      </c>
      <c r="E35" s="8" t="s">
        <v>160</v>
      </c>
      <c r="F35" s="8" t="s">
        <v>12</v>
      </c>
      <c r="G35" s="8" t="s">
        <v>33</v>
      </c>
      <c r="H35" s="98" t="s">
        <v>88</v>
      </c>
      <c r="I35" s="26">
        <v>89000</v>
      </c>
    </row>
    <row r="36" spans="1:9" ht="42.75" customHeight="1">
      <c r="A36" s="217" t="s">
        <v>186</v>
      </c>
      <c r="B36" s="184" t="s">
        <v>64</v>
      </c>
      <c r="C36" s="218" t="s">
        <v>8</v>
      </c>
      <c r="D36" s="211" t="s">
        <v>19</v>
      </c>
      <c r="E36" s="211" t="s">
        <v>160</v>
      </c>
      <c r="F36" s="211" t="s">
        <v>14</v>
      </c>
      <c r="G36" s="211" t="s">
        <v>33</v>
      </c>
      <c r="H36" s="211"/>
      <c r="I36" s="212">
        <f>I38+I37</f>
        <v>367000</v>
      </c>
    </row>
    <row r="37" spans="1:9" ht="14.25" customHeight="1">
      <c r="A37" s="182" t="s">
        <v>107</v>
      </c>
      <c r="B37" s="184" t="s">
        <v>64</v>
      </c>
      <c r="C37" s="54" t="s">
        <v>8</v>
      </c>
      <c r="D37" s="8" t="s">
        <v>19</v>
      </c>
      <c r="E37" s="8" t="s">
        <v>160</v>
      </c>
      <c r="F37" s="8" t="s">
        <v>14</v>
      </c>
      <c r="G37" s="8" t="s">
        <v>33</v>
      </c>
      <c r="H37" s="98" t="s">
        <v>109</v>
      </c>
      <c r="I37" s="26">
        <v>25000</v>
      </c>
    </row>
    <row r="38" spans="1:9" ht="17.25" customHeight="1">
      <c r="A38" s="77" t="s">
        <v>80</v>
      </c>
      <c r="B38" s="184" t="s">
        <v>64</v>
      </c>
      <c r="C38" s="54" t="s">
        <v>8</v>
      </c>
      <c r="D38" s="8" t="s">
        <v>19</v>
      </c>
      <c r="E38" s="8" t="s">
        <v>160</v>
      </c>
      <c r="F38" s="8" t="s">
        <v>14</v>
      </c>
      <c r="G38" s="8" t="s">
        <v>33</v>
      </c>
      <c r="H38" s="98" t="s">
        <v>88</v>
      </c>
      <c r="I38" s="26">
        <v>342000</v>
      </c>
    </row>
    <row r="39" spans="1:9" ht="16.5" customHeight="1">
      <c r="A39" s="229" t="s">
        <v>200</v>
      </c>
      <c r="B39" s="184" t="s">
        <v>64</v>
      </c>
      <c r="C39" s="199" t="s">
        <v>8</v>
      </c>
      <c r="D39" s="200" t="s">
        <v>19</v>
      </c>
      <c r="E39" s="200" t="s">
        <v>32</v>
      </c>
      <c r="F39" s="200" t="s">
        <v>8</v>
      </c>
      <c r="G39" s="200" t="s">
        <v>33</v>
      </c>
      <c r="H39" s="201"/>
      <c r="I39" s="202">
        <f>I40</f>
        <v>281000</v>
      </c>
    </row>
    <row r="40" spans="1:9" ht="12.75">
      <c r="A40" s="77" t="s">
        <v>80</v>
      </c>
      <c r="B40" s="184" t="s">
        <v>64</v>
      </c>
      <c r="C40" s="203" t="s">
        <v>8</v>
      </c>
      <c r="D40" s="204" t="s">
        <v>19</v>
      </c>
      <c r="E40" s="204" t="s">
        <v>32</v>
      </c>
      <c r="F40" s="204" t="s">
        <v>8</v>
      </c>
      <c r="G40" s="204" t="s">
        <v>33</v>
      </c>
      <c r="H40" s="205" t="s">
        <v>88</v>
      </c>
      <c r="I40" s="228">
        <v>281000</v>
      </c>
    </row>
    <row r="41" spans="1:9" ht="27.75" customHeight="1">
      <c r="A41" s="191" t="s">
        <v>142</v>
      </c>
      <c r="B41" s="184" t="s">
        <v>64</v>
      </c>
      <c r="C41" s="213" t="s">
        <v>8</v>
      </c>
      <c r="D41" s="214" t="s">
        <v>19</v>
      </c>
      <c r="E41" s="214" t="s">
        <v>143</v>
      </c>
      <c r="F41" s="214" t="s">
        <v>33</v>
      </c>
      <c r="G41" s="214" t="s">
        <v>33</v>
      </c>
      <c r="H41" s="215"/>
      <c r="I41" s="216">
        <f>I42</f>
        <v>11000</v>
      </c>
    </row>
    <row r="42" spans="1:9" ht="29.25" customHeight="1">
      <c r="A42" s="114" t="s">
        <v>113</v>
      </c>
      <c r="B42" s="184" t="s">
        <v>64</v>
      </c>
      <c r="C42" s="93" t="s">
        <v>8</v>
      </c>
      <c r="D42" s="8" t="s">
        <v>19</v>
      </c>
      <c r="E42" s="8" t="s">
        <v>143</v>
      </c>
      <c r="F42" s="8" t="s">
        <v>9</v>
      </c>
      <c r="G42" s="8" t="s">
        <v>16</v>
      </c>
      <c r="H42" s="98" t="s">
        <v>88</v>
      </c>
      <c r="I42" s="26">
        <v>11000</v>
      </c>
    </row>
    <row r="43" spans="1:9" ht="19.5" customHeight="1">
      <c r="A43" s="192" t="s">
        <v>144</v>
      </c>
      <c r="B43" s="184" t="s">
        <v>64</v>
      </c>
      <c r="C43" s="92" t="s">
        <v>8</v>
      </c>
      <c r="D43" s="43" t="s">
        <v>19</v>
      </c>
      <c r="E43" s="43" t="s">
        <v>145</v>
      </c>
      <c r="F43" s="43" t="s">
        <v>33</v>
      </c>
      <c r="G43" s="43" t="s">
        <v>33</v>
      </c>
      <c r="H43" s="100"/>
      <c r="I43" s="44">
        <f>I44</f>
        <v>66000</v>
      </c>
    </row>
    <row r="44" spans="1:9" ht="28.5" customHeight="1">
      <c r="A44" s="114" t="s">
        <v>146</v>
      </c>
      <c r="B44" s="184" t="s">
        <v>64</v>
      </c>
      <c r="C44" s="93" t="s">
        <v>8</v>
      </c>
      <c r="D44" s="8" t="s">
        <v>19</v>
      </c>
      <c r="E44" s="8" t="s">
        <v>145</v>
      </c>
      <c r="F44" s="8" t="s">
        <v>9</v>
      </c>
      <c r="G44" s="8" t="s">
        <v>8</v>
      </c>
      <c r="H44" s="98" t="s">
        <v>88</v>
      </c>
      <c r="I44" s="26">
        <v>66000</v>
      </c>
    </row>
    <row r="45" spans="1:9" ht="19.5" customHeight="1">
      <c r="A45" s="192" t="s">
        <v>147</v>
      </c>
      <c r="B45" s="184" t="s">
        <v>64</v>
      </c>
      <c r="C45" s="92" t="s">
        <v>8</v>
      </c>
      <c r="D45" s="43" t="s">
        <v>19</v>
      </c>
      <c r="E45" s="43" t="s">
        <v>148</v>
      </c>
      <c r="F45" s="43" t="s">
        <v>33</v>
      </c>
      <c r="G45" s="43" t="s">
        <v>33</v>
      </c>
      <c r="H45" s="100"/>
      <c r="I45" s="44">
        <f>I46</f>
        <v>11000</v>
      </c>
    </row>
    <row r="46" spans="1:9" ht="30.75" customHeight="1">
      <c r="A46" s="114" t="s">
        <v>114</v>
      </c>
      <c r="B46" s="184" t="s">
        <v>64</v>
      </c>
      <c r="C46" s="93" t="s">
        <v>8</v>
      </c>
      <c r="D46" s="8" t="s">
        <v>19</v>
      </c>
      <c r="E46" s="8" t="s">
        <v>148</v>
      </c>
      <c r="F46" s="8" t="s">
        <v>9</v>
      </c>
      <c r="G46" s="8" t="s">
        <v>18</v>
      </c>
      <c r="H46" s="98" t="s">
        <v>88</v>
      </c>
      <c r="I46" s="26">
        <v>11000</v>
      </c>
    </row>
    <row r="47" spans="1:9" ht="18" customHeight="1">
      <c r="A47" s="135" t="s">
        <v>97</v>
      </c>
      <c r="B47" s="184" t="s">
        <v>64</v>
      </c>
      <c r="C47" s="53" t="s">
        <v>8</v>
      </c>
      <c r="D47" s="7" t="s">
        <v>60</v>
      </c>
      <c r="E47" s="7"/>
      <c r="F47" s="7"/>
      <c r="G47" s="7"/>
      <c r="H47" s="133"/>
      <c r="I47" s="27">
        <f>I48</f>
        <v>1000000</v>
      </c>
    </row>
    <row r="48" spans="1:9" ht="19.5" customHeight="1">
      <c r="A48" s="136" t="s">
        <v>97</v>
      </c>
      <c r="B48" s="184" t="s">
        <v>64</v>
      </c>
      <c r="C48" s="116" t="s">
        <v>8</v>
      </c>
      <c r="D48" s="117" t="s">
        <v>60</v>
      </c>
      <c r="E48" s="117" t="s">
        <v>98</v>
      </c>
      <c r="F48" s="117" t="s">
        <v>33</v>
      </c>
      <c r="G48" s="117" t="s">
        <v>33</v>
      </c>
      <c r="H48" s="137"/>
      <c r="I48" s="25">
        <f>I49</f>
        <v>1000000</v>
      </c>
    </row>
    <row r="49" spans="1:9" ht="15" customHeight="1">
      <c r="A49" s="134" t="s">
        <v>99</v>
      </c>
      <c r="B49" s="184" t="s">
        <v>64</v>
      </c>
      <c r="C49" s="55" t="s">
        <v>8</v>
      </c>
      <c r="D49" s="43" t="s">
        <v>60</v>
      </c>
      <c r="E49" s="43" t="s">
        <v>98</v>
      </c>
      <c r="F49" s="43" t="s">
        <v>15</v>
      </c>
      <c r="G49" s="43" t="s">
        <v>33</v>
      </c>
      <c r="H49" s="100"/>
      <c r="I49" s="44">
        <f>I50</f>
        <v>1000000</v>
      </c>
    </row>
    <row r="50" spans="1:9" ht="20.25" customHeight="1">
      <c r="A50" s="138" t="s">
        <v>91</v>
      </c>
      <c r="B50" s="184" t="s">
        <v>64</v>
      </c>
      <c r="C50" s="118" t="s">
        <v>8</v>
      </c>
      <c r="D50" s="119" t="s">
        <v>60</v>
      </c>
      <c r="E50" s="119" t="s">
        <v>98</v>
      </c>
      <c r="F50" s="119" t="s">
        <v>15</v>
      </c>
      <c r="G50" s="119" t="s">
        <v>33</v>
      </c>
      <c r="H50" s="139" t="s">
        <v>92</v>
      </c>
      <c r="I50" s="26">
        <v>1000000</v>
      </c>
    </row>
    <row r="51" spans="1:9" ht="12" customHeight="1">
      <c r="A51" s="39" t="s">
        <v>24</v>
      </c>
      <c r="B51" s="184" t="s">
        <v>64</v>
      </c>
      <c r="C51" s="53" t="s">
        <v>8</v>
      </c>
      <c r="D51" s="7" t="s">
        <v>105</v>
      </c>
      <c r="E51" s="7"/>
      <c r="F51" s="7"/>
      <c r="G51" s="7"/>
      <c r="H51" s="133"/>
      <c r="I51" s="27">
        <f>I52+I57</f>
        <v>6682563.47</v>
      </c>
    </row>
    <row r="52" spans="1:9" ht="31.5" customHeight="1">
      <c r="A52" s="75" t="s">
        <v>78</v>
      </c>
      <c r="B52" s="184" t="s">
        <v>64</v>
      </c>
      <c r="C52" s="52" t="s">
        <v>8</v>
      </c>
      <c r="D52" s="13" t="s">
        <v>105</v>
      </c>
      <c r="E52" s="13" t="s">
        <v>79</v>
      </c>
      <c r="F52" s="13" t="s">
        <v>33</v>
      </c>
      <c r="G52" s="13" t="s">
        <v>33</v>
      </c>
      <c r="H52" s="99"/>
      <c r="I52" s="25">
        <f>I53+I55</f>
        <v>6094563.47</v>
      </c>
    </row>
    <row r="53" spans="1:9" ht="15" customHeight="1">
      <c r="A53" s="48" t="s">
        <v>3</v>
      </c>
      <c r="B53" s="184" t="s">
        <v>64</v>
      </c>
      <c r="C53" s="55" t="s">
        <v>8</v>
      </c>
      <c r="D53" s="43" t="s">
        <v>105</v>
      </c>
      <c r="E53" s="43" t="s">
        <v>79</v>
      </c>
      <c r="F53" s="43" t="s">
        <v>19</v>
      </c>
      <c r="G53" s="43" t="s">
        <v>33</v>
      </c>
      <c r="H53" s="100"/>
      <c r="I53" s="44">
        <f>I54</f>
        <v>4940563.47</v>
      </c>
    </row>
    <row r="54" spans="1:9" ht="23.25" customHeight="1">
      <c r="A54" s="74" t="s">
        <v>80</v>
      </c>
      <c r="B54" s="184" t="s">
        <v>64</v>
      </c>
      <c r="C54" s="54" t="s">
        <v>8</v>
      </c>
      <c r="D54" s="8" t="s">
        <v>105</v>
      </c>
      <c r="E54" s="8" t="s">
        <v>79</v>
      </c>
      <c r="F54" s="8" t="s">
        <v>19</v>
      </c>
      <c r="G54" s="8" t="s">
        <v>33</v>
      </c>
      <c r="H54" s="98" t="s">
        <v>88</v>
      </c>
      <c r="I54" s="26">
        <f>4939974.6+588.87</f>
        <v>4940563.47</v>
      </c>
    </row>
    <row r="55" spans="1:9" ht="16.5" customHeight="1">
      <c r="A55" s="198" t="s">
        <v>175</v>
      </c>
      <c r="B55" s="184" t="s">
        <v>64</v>
      </c>
      <c r="C55" s="199" t="s">
        <v>8</v>
      </c>
      <c r="D55" s="200" t="s">
        <v>105</v>
      </c>
      <c r="E55" s="200" t="s">
        <v>79</v>
      </c>
      <c r="F55" s="200" t="s">
        <v>19</v>
      </c>
      <c r="G55" s="200" t="s">
        <v>15</v>
      </c>
      <c r="H55" s="201"/>
      <c r="I55" s="202">
        <f>I56</f>
        <v>1154000</v>
      </c>
    </row>
    <row r="56" spans="1:9" ht="18.75" customHeight="1">
      <c r="A56" s="74" t="s">
        <v>176</v>
      </c>
      <c r="B56" s="184" t="s">
        <v>64</v>
      </c>
      <c r="C56" s="203" t="s">
        <v>8</v>
      </c>
      <c r="D56" s="204" t="s">
        <v>105</v>
      </c>
      <c r="E56" s="204" t="s">
        <v>79</v>
      </c>
      <c r="F56" s="204" t="s">
        <v>19</v>
      </c>
      <c r="G56" s="204" t="s">
        <v>15</v>
      </c>
      <c r="H56" s="205" t="s">
        <v>88</v>
      </c>
      <c r="I56" s="206">
        <v>1154000</v>
      </c>
    </row>
    <row r="57" spans="1:9" ht="15.75" customHeight="1">
      <c r="A57" s="82" t="s">
        <v>59</v>
      </c>
      <c r="B57" s="184" t="s">
        <v>64</v>
      </c>
      <c r="C57" s="63" t="s">
        <v>8</v>
      </c>
      <c r="D57" s="20" t="s">
        <v>105</v>
      </c>
      <c r="E57" s="20" t="s">
        <v>58</v>
      </c>
      <c r="F57" s="20" t="s">
        <v>33</v>
      </c>
      <c r="G57" s="20" t="s">
        <v>33</v>
      </c>
      <c r="H57" s="140"/>
      <c r="I57" s="25">
        <f>I59</f>
        <v>588000</v>
      </c>
    </row>
    <row r="58" spans="1:9" ht="15.75" customHeight="1">
      <c r="A58" s="48" t="s">
        <v>170</v>
      </c>
      <c r="B58" s="184" t="s">
        <v>64</v>
      </c>
      <c r="C58" s="64" t="s">
        <v>8</v>
      </c>
      <c r="D58" s="43" t="s">
        <v>105</v>
      </c>
      <c r="E58" s="43" t="s">
        <v>58</v>
      </c>
      <c r="F58" s="43" t="s">
        <v>10</v>
      </c>
      <c r="G58" s="43" t="s">
        <v>33</v>
      </c>
      <c r="H58" s="100"/>
      <c r="I58" s="44">
        <f>I59</f>
        <v>588000</v>
      </c>
    </row>
    <row r="59" spans="1:9" ht="15.75" customHeight="1">
      <c r="A59" s="74" t="s">
        <v>80</v>
      </c>
      <c r="B59" s="184" t="s">
        <v>64</v>
      </c>
      <c r="C59" s="65" t="s">
        <v>8</v>
      </c>
      <c r="D59" s="8" t="s">
        <v>105</v>
      </c>
      <c r="E59" s="8" t="s">
        <v>58</v>
      </c>
      <c r="F59" s="8" t="s">
        <v>10</v>
      </c>
      <c r="G59" s="8" t="s">
        <v>33</v>
      </c>
      <c r="H59" s="98" t="s">
        <v>88</v>
      </c>
      <c r="I59" s="26">
        <v>588000</v>
      </c>
    </row>
    <row r="60" spans="1:9" ht="18.75" customHeight="1">
      <c r="A60" s="120" t="s">
        <v>137</v>
      </c>
      <c r="B60" s="185" t="s">
        <v>64</v>
      </c>
      <c r="C60" s="121" t="s">
        <v>16</v>
      </c>
      <c r="D60" s="121"/>
      <c r="E60" s="167"/>
      <c r="F60" s="174"/>
      <c r="G60" s="174"/>
      <c r="H60" s="168"/>
      <c r="I60" s="175">
        <f>I61</f>
        <v>562000</v>
      </c>
    </row>
    <row r="61" spans="1:9" ht="17.25" customHeight="1">
      <c r="A61" s="176" t="s">
        <v>138</v>
      </c>
      <c r="B61" s="184" t="s">
        <v>64</v>
      </c>
      <c r="C61" s="177" t="s">
        <v>16</v>
      </c>
      <c r="D61" s="7" t="s">
        <v>18</v>
      </c>
      <c r="E61" s="7"/>
      <c r="F61" s="7"/>
      <c r="G61" s="7"/>
      <c r="H61" s="178"/>
      <c r="I61" s="27">
        <f>I62</f>
        <v>562000</v>
      </c>
    </row>
    <row r="62" spans="1:9" ht="17.25" customHeight="1">
      <c r="A62" s="160" t="s">
        <v>119</v>
      </c>
      <c r="B62" s="184" t="s">
        <v>64</v>
      </c>
      <c r="C62" s="179" t="s">
        <v>16</v>
      </c>
      <c r="D62" s="20" t="s">
        <v>18</v>
      </c>
      <c r="E62" s="20" t="s">
        <v>31</v>
      </c>
      <c r="F62" s="20" t="s">
        <v>33</v>
      </c>
      <c r="G62" s="20" t="s">
        <v>33</v>
      </c>
      <c r="H62" s="180"/>
      <c r="I62" s="25">
        <f>I63</f>
        <v>562000</v>
      </c>
    </row>
    <row r="63" spans="1:9" ht="25.5" customHeight="1">
      <c r="A63" s="113" t="s">
        <v>108</v>
      </c>
      <c r="B63" s="184" t="s">
        <v>64</v>
      </c>
      <c r="C63" s="55" t="s">
        <v>16</v>
      </c>
      <c r="D63" s="43" t="s">
        <v>18</v>
      </c>
      <c r="E63" s="43" t="s">
        <v>31</v>
      </c>
      <c r="F63" s="43" t="s">
        <v>71</v>
      </c>
      <c r="G63" s="43" t="s">
        <v>33</v>
      </c>
      <c r="H63" s="181"/>
      <c r="I63" s="44">
        <f>I64</f>
        <v>562000</v>
      </c>
    </row>
    <row r="64" spans="1:9" ht="15.75" customHeight="1">
      <c r="A64" s="182" t="s">
        <v>107</v>
      </c>
      <c r="B64" s="184" t="s">
        <v>64</v>
      </c>
      <c r="C64" s="54" t="s">
        <v>16</v>
      </c>
      <c r="D64" s="8" t="s">
        <v>18</v>
      </c>
      <c r="E64" s="8" t="s">
        <v>31</v>
      </c>
      <c r="F64" s="8" t="s">
        <v>71</v>
      </c>
      <c r="G64" s="8" t="s">
        <v>33</v>
      </c>
      <c r="H64" s="183" t="s">
        <v>109</v>
      </c>
      <c r="I64" s="26">
        <v>562000</v>
      </c>
    </row>
    <row r="65" spans="1:9" ht="15.75" customHeight="1">
      <c r="A65" s="120" t="s">
        <v>55</v>
      </c>
      <c r="B65" s="185" t="s">
        <v>64</v>
      </c>
      <c r="C65" s="121" t="s">
        <v>19</v>
      </c>
      <c r="D65" s="122"/>
      <c r="E65" s="110"/>
      <c r="F65" s="123"/>
      <c r="G65" s="123"/>
      <c r="H65" s="141"/>
      <c r="I65" s="28">
        <f>I66</f>
        <v>953334</v>
      </c>
    </row>
    <row r="66" spans="1:9" ht="18" customHeight="1">
      <c r="A66" s="124" t="s">
        <v>101</v>
      </c>
      <c r="B66" s="184" t="s">
        <v>64</v>
      </c>
      <c r="C66" s="57" t="s">
        <v>19</v>
      </c>
      <c r="D66" s="89" t="s">
        <v>13</v>
      </c>
      <c r="E66" s="7"/>
      <c r="F66" s="10"/>
      <c r="G66" s="10"/>
      <c r="H66" s="133"/>
      <c r="I66" s="27">
        <f>I67+I70</f>
        <v>953334</v>
      </c>
    </row>
    <row r="67" spans="1:9" ht="16.5" customHeight="1">
      <c r="A67" s="255" t="s">
        <v>225</v>
      </c>
      <c r="B67" s="184" t="s">
        <v>64</v>
      </c>
      <c r="C67" s="237" t="s">
        <v>19</v>
      </c>
      <c r="D67" s="238" t="s">
        <v>13</v>
      </c>
      <c r="E67" s="238" t="s">
        <v>226</v>
      </c>
      <c r="F67" s="238" t="s">
        <v>33</v>
      </c>
      <c r="G67" s="238" t="s">
        <v>33</v>
      </c>
      <c r="H67" s="239"/>
      <c r="I67" s="240">
        <f>I68</f>
        <v>303334</v>
      </c>
    </row>
    <row r="68" spans="1:9" ht="26.25" customHeight="1">
      <c r="A68" s="260" t="s">
        <v>233</v>
      </c>
      <c r="B68" s="184" t="s">
        <v>64</v>
      </c>
      <c r="C68" s="261" t="s">
        <v>19</v>
      </c>
      <c r="D68" s="262" t="s">
        <v>13</v>
      </c>
      <c r="E68" s="263" t="s">
        <v>226</v>
      </c>
      <c r="F68" s="264" t="s">
        <v>12</v>
      </c>
      <c r="G68" s="264" t="s">
        <v>33</v>
      </c>
      <c r="H68" s="265"/>
      <c r="I68" s="245">
        <f>I69</f>
        <v>303334</v>
      </c>
    </row>
    <row r="69" spans="1:9" ht="16.5" customHeight="1">
      <c r="A69" s="74" t="s">
        <v>215</v>
      </c>
      <c r="B69" s="184" t="s">
        <v>64</v>
      </c>
      <c r="C69" s="266" t="s">
        <v>19</v>
      </c>
      <c r="D69" s="267" t="s">
        <v>13</v>
      </c>
      <c r="E69" s="268" t="s">
        <v>226</v>
      </c>
      <c r="F69" s="236" t="s">
        <v>12</v>
      </c>
      <c r="G69" s="236" t="s">
        <v>33</v>
      </c>
      <c r="H69" s="205" t="s">
        <v>88</v>
      </c>
      <c r="I69" s="206">
        <v>303334</v>
      </c>
    </row>
    <row r="70" spans="1:9" ht="17.25" customHeight="1">
      <c r="A70" s="82" t="s">
        <v>59</v>
      </c>
      <c r="B70" s="184" t="s">
        <v>64</v>
      </c>
      <c r="C70" s="63" t="s">
        <v>19</v>
      </c>
      <c r="D70" s="20" t="s">
        <v>13</v>
      </c>
      <c r="E70" s="20" t="s">
        <v>58</v>
      </c>
      <c r="F70" s="20" t="s">
        <v>33</v>
      </c>
      <c r="G70" s="20" t="s">
        <v>33</v>
      </c>
      <c r="H70" s="140"/>
      <c r="I70" s="25">
        <f>I71+I74</f>
        <v>650000</v>
      </c>
    </row>
    <row r="71" spans="1:9" ht="16.5" customHeight="1">
      <c r="A71" s="196" t="s">
        <v>171</v>
      </c>
      <c r="B71" s="184" t="s">
        <v>64</v>
      </c>
      <c r="C71" s="45" t="s">
        <v>19</v>
      </c>
      <c r="D71" s="88" t="s">
        <v>13</v>
      </c>
      <c r="E71" s="43" t="s">
        <v>58</v>
      </c>
      <c r="F71" s="46" t="s">
        <v>19</v>
      </c>
      <c r="G71" s="46" t="s">
        <v>33</v>
      </c>
      <c r="H71" s="100"/>
      <c r="I71" s="44">
        <f>I72</f>
        <v>50000</v>
      </c>
    </row>
    <row r="72" spans="1:9" ht="18.75" customHeight="1">
      <c r="A72" s="114" t="s">
        <v>80</v>
      </c>
      <c r="B72" s="184" t="s">
        <v>64</v>
      </c>
      <c r="C72" s="22" t="s">
        <v>19</v>
      </c>
      <c r="D72" s="8" t="s">
        <v>13</v>
      </c>
      <c r="E72" s="8" t="s">
        <v>58</v>
      </c>
      <c r="F72" s="9" t="s">
        <v>19</v>
      </c>
      <c r="G72" s="9" t="s">
        <v>33</v>
      </c>
      <c r="H72" s="8" t="s">
        <v>88</v>
      </c>
      <c r="I72" s="26">
        <v>50000</v>
      </c>
    </row>
    <row r="73" spans="1:9" ht="16.5" customHeight="1">
      <c r="A73" s="159" t="s">
        <v>192</v>
      </c>
      <c r="B73" s="184" t="s">
        <v>64</v>
      </c>
      <c r="C73" s="45" t="s">
        <v>19</v>
      </c>
      <c r="D73" s="43" t="s">
        <v>13</v>
      </c>
      <c r="E73" s="43" t="s">
        <v>58</v>
      </c>
      <c r="F73" s="46" t="s">
        <v>13</v>
      </c>
      <c r="G73" s="46" t="s">
        <v>33</v>
      </c>
      <c r="H73" s="43"/>
      <c r="I73" s="44">
        <f>I74</f>
        <v>600000</v>
      </c>
    </row>
    <row r="74" spans="1:9" ht="18" customHeight="1">
      <c r="A74" s="114" t="s">
        <v>80</v>
      </c>
      <c r="B74" s="184" t="s">
        <v>64</v>
      </c>
      <c r="C74" s="22" t="s">
        <v>19</v>
      </c>
      <c r="D74" s="8" t="s">
        <v>13</v>
      </c>
      <c r="E74" s="8" t="s">
        <v>58</v>
      </c>
      <c r="F74" s="9" t="s">
        <v>13</v>
      </c>
      <c r="G74" s="9" t="s">
        <v>33</v>
      </c>
      <c r="H74" s="8" t="s">
        <v>88</v>
      </c>
      <c r="I74" s="26">
        <v>600000</v>
      </c>
    </row>
    <row r="75" spans="1:9" ht="17.25" customHeight="1">
      <c r="A75" s="79" t="s">
        <v>50</v>
      </c>
      <c r="B75" s="185" t="s">
        <v>64</v>
      </c>
      <c r="C75" s="60" t="s">
        <v>15</v>
      </c>
      <c r="D75" s="17"/>
      <c r="E75" s="17"/>
      <c r="F75" s="17"/>
      <c r="G75" s="17"/>
      <c r="H75" s="142"/>
      <c r="I75" s="28">
        <f>I76+I85</f>
        <v>70968925.4</v>
      </c>
    </row>
    <row r="76" spans="1:9" ht="15" customHeight="1">
      <c r="A76" s="220" t="s">
        <v>201</v>
      </c>
      <c r="B76" s="184" t="s">
        <v>64</v>
      </c>
      <c r="C76" s="221" t="s">
        <v>15</v>
      </c>
      <c r="D76" s="231" t="s">
        <v>16</v>
      </c>
      <c r="E76" s="222"/>
      <c r="F76" s="222"/>
      <c r="G76" s="222"/>
      <c r="H76" s="232"/>
      <c r="I76" s="223">
        <f>I77+I79+I81+I83</f>
        <v>70864925.4</v>
      </c>
    </row>
    <row r="77" spans="1:9" ht="27.75" customHeight="1">
      <c r="A77" s="230" t="s">
        <v>206</v>
      </c>
      <c r="B77" s="184" t="s">
        <v>64</v>
      </c>
      <c r="C77" s="233" t="s">
        <v>15</v>
      </c>
      <c r="D77" s="234" t="s">
        <v>16</v>
      </c>
      <c r="E77" s="200" t="s">
        <v>204</v>
      </c>
      <c r="F77" s="200" t="s">
        <v>205</v>
      </c>
      <c r="G77" s="200" t="s">
        <v>33</v>
      </c>
      <c r="H77" s="209"/>
      <c r="I77" s="202">
        <f>I78</f>
        <v>62200000</v>
      </c>
    </row>
    <row r="78" spans="1:9" ht="25.5" customHeight="1">
      <c r="A78" s="77" t="s">
        <v>107</v>
      </c>
      <c r="B78" s="184" t="s">
        <v>64</v>
      </c>
      <c r="C78" s="235" t="s">
        <v>15</v>
      </c>
      <c r="D78" s="236" t="s">
        <v>16</v>
      </c>
      <c r="E78" s="204" t="s">
        <v>204</v>
      </c>
      <c r="F78" s="204" t="s">
        <v>205</v>
      </c>
      <c r="G78" s="204" t="s">
        <v>33</v>
      </c>
      <c r="H78" s="210" t="s">
        <v>109</v>
      </c>
      <c r="I78" s="206">
        <v>62200000</v>
      </c>
    </row>
    <row r="79" spans="1:9" ht="18" customHeight="1">
      <c r="A79" s="230" t="s">
        <v>202</v>
      </c>
      <c r="B79" s="184" t="s">
        <v>64</v>
      </c>
      <c r="C79" s="233" t="s">
        <v>15</v>
      </c>
      <c r="D79" s="234" t="s">
        <v>16</v>
      </c>
      <c r="E79" s="200" t="s">
        <v>32</v>
      </c>
      <c r="F79" s="200" t="s">
        <v>203</v>
      </c>
      <c r="G79" s="200" t="s">
        <v>33</v>
      </c>
      <c r="H79" s="209"/>
      <c r="I79" s="202">
        <f>I80</f>
        <v>5500000</v>
      </c>
    </row>
    <row r="80" spans="1:9" ht="18.75" customHeight="1">
      <c r="A80" s="77" t="s">
        <v>229</v>
      </c>
      <c r="B80" s="184" t="s">
        <v>64</v>
      </c>
      <c r="C80" s="235" t="s">
        <v>15</v>
      </c>
      <c r="D80" s="236" t="s">
        <v>16</v>
      </c>
      <c r="E80" s="204" t="s">
        <v>32</v>
      </c>
      <c r="F80" s="204" t="s">
        <v>203</v>
      </c>
      <c r="G80" s="204" t="s">
        <v>33</v>
      </c>
      <c r="H80" s="210" t="s">
        <v>109</v>
      </c>
      <c r="I80" s="206">
        <v>5500000</v>
      </c>
    </row>
    <row r="81" spans="1:9" ht="18.75" customHeight="1">
      <c r="A81" s="230" t="s">
        <v>228</v>
      </c>
      <c r="B81" s="184" t="s">
        <v>64</v>
      </c>
      <c r="C81" s="233" t="s">
        <v>15</v>
      </c>
      <c r="D81" s="234" t="s">
        <v>16</v>
      </c>
      <c r="E81" s="200" t="s">
        <v>159</v>
      </c>
      <c r="F81" s="234" t="s">
        <v>11</v>
      </c>
      <c r="G81" s="234" t="s">
        <v>33</v>
      </c>
      <c r="H81" s="209"/>
      <c r="I81" s="202">
        <f>I82</f>
        <v>3104900</v>
      </c>
    </row>
    <row r="82" spans="1:9" ht="17.25" customHeight="1">
      <c r="A82" s="77" t="s">
        <v>229</v>
      </c>
      <c r="B82" s="184" t="s">
        <v>64</v>
      </c>
      <c r="C82" s="235" t="s">
        <v>15</v>
      </c>
      <c r="D82" s="236" t="s">
        <v>16</v>
      </c>
      <c r="E82" s="204" t="s">
        <v>159</v>
      </c>
      <c r="F82" s="236" t="s">
        <v>11</v>
      </c>
      <c r="G82" s="236" t="s">
        <v>33</v>
      </c>
      <c r="H82" s="210" t="s">
        <v>109</v>
      </c>
      <c r="I82" s="206">
        <v>3104900</v>
      </c>
    </row>
    <row r="83" spans="1:9" ht="29.25" customHeight="1">
      <c r="A83" s="230" t="s">
        <v>207</v>
      </c>
      <c r="B83" s="184" t="s">
        <v>64</v>
      </c>
      <c r="C83" s="233" t="s">
        <v>15</v>
      </c>
      <c r="D83" s="234" t="s">
        <v>16</v>
      </c>
      <c r="E83" s="200" t="s">
        <v>159</v>
      </c>
      <c r="F83" s="234" t="s">
        <v>11</v>
      </c>
      <c r="G83" s="234" t="s">
        <v>8</v>
      </c>
      <c r="H83" s="209"/>
      <c r="I83" s="202">
        <f>I84</f>
        <v>60025.4</v>
      </c>
    </row>
    <row r="84" spans="1:9" ht="17.25" customHeight="1">
      <c r="A84" s="74" t="s">
        <v>80</v>
      </c>
      <c r="B84" s="184" t="s">
        <v>64</v>
      </c>
      <c r="C84" s="235" t="s">
        <v>15</v>
      </c>
      <c r="D84" s="236" t="s">
        <v>16</v>
      </c>
      <c r="E84" s="204" t="s">
        <v>159</v>
      </c>
      <c r="F84" s="236" t="s">
        <v>11</v>
      </c>
      <c r="G84" s="236" t="s">
        <v>8</v>
      </c>
      <c r="H84" s="210" t="s">
        <v>88</v>
      </c>
      <c r="I84" s="206">
        <v>60025.4</v>
      </c>
    </row>
    <row r="85" spans="1:9" ht="16.5" customHeight="1">
      <c r="A85" s="41" t="s">
        <v>51</v>
      </c>
      <c r="B85" s="184" t="s">
        <v>64</v>
      </c>
      <c r="C85" s="62" t="s">
        <v>15</v>
      </c>
      <c r="D85" s="7" t="s">
        <v>15</v>
      </c>
      <c r="E85" s="7"/>
      <c r="F85" s="7"/>
      <c r="G85" s="7"/>
      <c r="H85" s="133"/>
      <c r="I85" s="29">
        <f>I86</f>
        <v>104000</v>
      </c>
    </row>
    <row r="86" spans="1:9" ht="18.75" customHeight="1">
      <c r="A86" s="82" t="s">
        <v>59</v>
      </c>
      <c r="B86" s="184" t="s">
        <v>64</v>
      </c>
      <c r="C86" s="63" t="s">
        <v>15</v>
      </c>
      <c r="D86" s="20" t="s">
        <v>15</v>
      </c>
      <c r="E86" s="20" t="s">
        <v>58</v>
      </c>
      <c r="F86" s="20" t="s">
        <v>33</v>
      </c>
      <c r="G86" s="20" t="s">
        <v>33</v>
      </c>
      <c r="H86" s="140"/>
      <c r="I86" s="25">
        <f>I87</f>
        <v>104000</v>
      </c>
    </row>
    <row r="87" spans="1:9" ht="18.75" customHeight="1">
      <c r="A87" s="48" t="s">
        <v>124</v>
      </c>
      <c r="B87" s="184" t="s">
        <v>64</v>
      </c>
      <c r="C87" s="55" t="s">
        <v>15</v>
      </c>
      <c r="D87" s="43" t="s">
        <v>15</v>
      </c>
      <c r="E87" s="43" t="s">
        <v>58</v>
      </c>
      <c r="F87" s="43" t="s">
        <v>8</v>
      </c>
      <c r="G87" s="43" t="s">
        <v>33</v>
      </c>
      <c r="H87" s="100"/>
      <c r="I87" s="44">
        <f>I88</f>
        <v>104000</v>
      </c>
    </row>
    <row r="88" spans="1:9" ht="17.25" customHeight="1">
      <c r="A88" s="74" t="s">
        <v>80</v>
      </c>
      <c r="B88" s="184" t="s">
        <v>64</v>
      </c>
      <c r="C88" s="59" t="s">
        <v>15</v>
      </c>
      <c r="D88" s="8" t="s">
        <v>15</v>
      </c>
      <c r="E88" s="8" t="s">
        <v>58</v>
      </c>
      <c r="F88" s="9" t="s">
        <v>8</v>
      </c>
      <c r="G88" s="9" t="s">
        <v>33</v>
      </c>
      <c r="H88" s="98" t="s">
        <v>88</v>
      </c>
      <c r="I88" s="26">
        <v>104000</v>
      </c>
    </row>
    <row r="89" spans="1:9" ht="14.25" customHeight="1">
      <c r="A89" s="79" t="s">
        <v>35</v>
      </c>
      <c r="B89" s="185" t="s">
        <v>64</v>
      </c>
      <c r="C89" s="60" t="s">
        <v>10</v>
      </c>
      <c r="D89" s="17"/>
      <c r="E89" s="17"/>
      <c r="F89" s="17"/>
      <c r="G89" s="17"/>
      <c r="H89" s="142"/>
      <c r="I89" s="28">
        <f>I90+I111+I145+I149</f>
        <v>272868741.45</v>
      </c>
    </row>
    <row r="90" spans="1:9" ht="18" customHeight="1">
      <c r="A90" s="41" t="s">
        <v>36</v>
      </c>
      <c r="B90" s="184" t="s">
        <v>64</v>
      </c>
      <c r="C90" s="61" t="s">
        <v>10</v>
      </c>
      <c r="D90" s="12" t="s">
        <v>8</v>
      </c>
      <c r="E90" s="11"/>
      <c r="F90" s="11"/>
      <c r="G90" s="11"/>
      <c r="H90" s="147"/>
      <c r="I90" s="29">
        <f>I91+I93+I98+I103+I106+I108</f>
        <v>55439074.76</v>
      </c>
    </row>
    <row r="91" spans="1:9" ht="18" customHeight="1">
      <c r="A91" s="73" t="s">
        <v>209</v>
      </c>
      <c r="B91" s="184" t="s">
        <v>64</v>
      </c>
      <c r="C91" s="237" t="s">
        <v>10</v>
      </c>
      <c r="D91" s="238" t="s">
        <v>8</v>
      </c>
      <c r="E91" s="238" t="s">
        <v>32</v>
      </c>
      <c r="F91" s="238" t="s">
        <v>8</v>
      </c>
      <c r="G91" s="238" t="s">
        <v>33</v>
      </c>
      <c r="H91" s="239"/>
      <c r="I91" s="240">
        <f>I92</f>
        <v>1477000</v>
      </c>
    </row>
    <row r="92" spans="1:9" ht="17.25" customHeight="1">
      <c r="A92" s="208" t="s">
        <v>161</v>
      </c>
      <c r="B92" s="184" t="s">
        <v>64</v>
      </c>
      <c r="C92" s="203" t="s">
        <v>10</v>
      </c>
      <c r="D92" s="204" t="s">
        <v>8</v>
      </c>
      <c r="E92" s="204" t="s">
        <v>32</v>
      </c>
      <c r="F92" s="204" t="s">
        <v>8</v>
      </c>
      <c r="G92" s="204" t="s">
        <v>33</v>
      </c>
      <c r="H92" s="205" t="s">
        <v>31</v>
      </c>
      <c r="I92" s="206">
        <v>1477000</v>
      </c>
    </row>
    <row r="93" spans="1:9" ht="18" customHeight="1">
      <c r="A93" s="40" t="s">
        <v>37</v>
      </c>
      <c r="B93" s="184" t="s">
        <v>64</v>
      </c>
      <c r="C93" s="58" t="s">
        <v>10</v>
      </c>
      <c r="D93" s="13" t="s">
        <v>8</v>
      </c>
      <c r="E93" s="13" t="s">
        <v>38</v>
      </c>
      <c r="F93" s="13" t="s">
        <v>33</v>
      </c>
      <c r="G93" s="13" t="s">
        <v>33</v>
      </c>
      <c r="H93" s="99"/>
      <c r="I93" s="25">
        <f>I94</f>
        <v>45498000</v>
      </c>
    </row>
    <row r="94" spans="1:9" ht="16.5" customHeight="1">
      <c r="A94" s="48" t="s">
        <v>2</v>
      </c>
      <c r="B94" s="184" t="s">
        <v>64</v>
      </c>
      <c r="C94" s="64" t="s">
        <v>10</v>
      </c>
      <c r="D94" s="46" t="s">
        <v>8</v>
      </c>
      <c r="E94" s="43" t="s">
        <v>38</v>
      </c>
      <c r="F94" s="46" t="s">
        <v>72</v>
      </c>
      <c r="G94" s="46" t="s">
        <v>0</v>
      </c>
      <c r="H94" s="145"/>
      <c r="I94" s="44">
        <f>SUM(I95:I97)</f>
        <v>45498000</v>
      </c>
    </row>
    <row r="95" spans="1:9" ht="18" customHeight="1">
      <c r="A95" s="16" t="s">
        <v>161</v>
      </c>
      <c r="B95" s="184" t="s">
        <v>64</v>
      </c>
      <c r="C95" s="65" t="s">
        <v>10</v>
      </c>
      <c r="D95" s="9" t="s">
        <v>8</v>
      </c>
      <c r="E95" s="8" t="s">
        <v>38</v>
      </c>
      <c r="F95" s="9" t="s">
        <v>72</v>
      </c>
      <c r="G95" s="9" t="s">
        <v>33</v>
      </c>
      <c r="H95" s="146" t="s">
        <v>31</v>
      </c>
      <c r="I95" s="26">
        <v>37584000</v>
      </c>
    </row>
    <row r="96" spans="1:9" ht="24" customHeight="1">
      <c r="A96" s="80" t="s">
        <v>165</v>
      </c>
      <c r="B96" s="184" t="s">
        <v>64</v>
      </c>
      <c r="C96" s="65" t="s">
        <v>10</v>
      </c>
      <c r="D96" s="9" t="s">
        <v>8</v>
      </c>
      <c r="E96" s="8" t="s">
        <v>38</v>
      </c>
      <c r="F96" s="9" t="s">
        <v>72</v>
      </c>
      <c r="G96" s="9" t="s">
        <v>33</v>
      </c>
      <c r="H96" s="146" t="s">
        <v>166</v>
      </c>
      <c r="I96" s="26">
        <v>1114000</v>
      </c>
    </row>
    <row r="97" spans="1:9" ht="15.75" customHeight="1">
      <c r="A97" s="16" t="s">
        <v>162</v>
      </c>
      <c r="B97" s="184" t="s">
        <v>64</v>
      </c>
      <c r="C97" s="65" t="s">
        <v>10</v>
      </c>
      <c r="D97" s="9" t="s">
        <v>8</v>
      </c>
      <c r="E97" s="8" t="s">
        <v>38</v>
      </c>
      <c r="F97" s="9" t="s">
        <v>72</v>
      </c>
      <c r="G97" s="9" t="s">
        <v>8</v>
      </c>
      <c r="H97" s="146" t="s">
        <v>31</v>
      </c>
      <c r="I97" s="26">
        <v>6800000</v>
      </c>
    </row>
    <row r="98" spans="1:9" ht="17.25" customHeight="1">
      <c r="A98" s="23" t="s">
        <v>70</v>
      </c>
      <c r="B98" s="184" t="s">
        <v>64</v>
      </c>
      <c r="C98" s="56" t="s">
        <v>10</v>
      </c>
      <c r="D98" s="24" t="s">
        <v>8</v>
      </c>
      <c r="E98" s="24" t="s">
        <v>54</v>
      </c>
      <c r="F98" s="24" t="s">
        <v>33</v>
      </c>
      <c r="G98" s="24" t="s">
        <v>33</v>
      </c>
      <c r="H98" s="148"/>
      <c r="I98" s="25">
        <f>I100+I101</f>
        <v>1368000</v>
      </c>
    </row>
    <row r="99" spans="1:9" ht="16.5" customHeight="1">
      <c r="A99" s="48" t="s">
        <v>164</v>
      </c>
      <c r="B99" s="184" t="s">
        <v>64</v>
      </c>
      <c r="C99" s="55" t="s">
        <v>10</v>
      </c>
      <c r="D99" s="43" t="s">
        <v>8</v>
      </c>
      <c r="E99" s="43" t="s">
        <v>54</v>
      </c>
      <c r="F99" s="43" t="s">
        <v>163</v>
      </c>
      <c r="G99" s="43" t="s">
        <v>8</v>
      </c>
      <c r="H99" s="100"/>
      <c r="I99" s="44">
        <f>I100</f>
        <v>585000</v>
      </c>
    </row>
    <row r="100" spans="1:9" ht="18" customHeight="1">
      <c r="A100" s="16" t="s">
        <v>161</v>
      </c>
      <c r="B100" s="184" t="s">
        <v>64</v>
      </c>
      <c r="C100" s="54" t="s">
        <v>10</v>
      </c>
      <c r="D100" s="8" t="s">
        <v>8</v>
      </c>
      <c r="E100" s="8" t="s">
        <v>54</v>
      </c>
      <c r="F100" s="8" t="s">
        <v>163</v>
      </c>
      <c r="G100" s="8" t="s">
        <v>8</v>
      </c>
      <c r="H100" s="98" t="s">
        <v>31</v>
      </c>
      <c r="I100" s="31">
        <v>585000</v>
      </c>
    </row>
    <row r="101" spans="1:9" ht="16.5" customHeight="1">
      <c r="A101" s="48" t="s">
        <v>87</v>
      </c>
      <c r="B101" s="184" t="s">
        <v>64</v>
      </c>
      <c r="C101" s="55" t="s">
        <v>10</v>
      </c>
      <c r="D101" s="43" t="s">
        <v>8</v>
      </c>
      <c r="E101" s="43" t="s">
        <v>54</v>
      </c>
      <c r="F101" s="43" t="s">
        <v>163</v>
      </c>
      <c r="G101" s="43" t="s">
        <v>16</v>
      </c>
      <c r="H101" s="100"/>
      <c r="I101" s="44">
        <f>I102</f>
        <v>783000</v>
      </c>
    </row>
    <row r="102" spans="1:9" ht="18.75" customHeight="1">
      <c r="A102" s="16" t="s">
        <v>161</v>
      </c>
      <c r="B102" s="184" t="s">
        <v>64</v>
      </c>
      <c r="C102" s="54" t="s">
        <v>10</v>
      </c>
      <c r="D102" s="8" t="s">
        <v>8</v>
      </c>
      <c r="E102" s="8" t="s">
        <v>54</v>
      </c>
      <c r="F102" s="8" t="s">
        <v>163</v>
      </c>
      <c r="G102" s="8" t="s">
        <v>16</v>
      </c>
      <c r="H102" s="98" t="s">
        <v>31</v>
      </c>
      <c r="I102" s="31">
        <v>783000</v>
      </c>
    </row>
    <row r="103" spans="1:9" ht="12.75" customHeight="1">
      <c r="A103" s="241" t="s">
        <v>216</v>
      </c>
      <c r="B103" s="184" t="s">
        <v>64</v>
      </c>
      <c r="C103" s="242" t="s">
        <v>10</v>
      </c>
      <c r="D103" s="243" t="s">
        <v>8</v>
      </c>
      <c r="E103" s="243" t="s">
        <v>159</v>
      </c>
      <c r="F103" s="243" t="s">
        <v>9</v>
      </c>
      <c r="G103" s="243" t="s">
        <v>33</v>
      </c>
      <c r="H103" s="205"/>
      <c r="I103" s="245">
        <f>I104+I105</f>
        <v>415052.76</v>
      </c>
    </row>
    <row r="104" spans="1:9" ht="15.75" customHeight="1">
      <c r="A104" s="208" t="s">
        <v>161</v>
      </c>
      <c r="B104" s="184" t="s">
        <v>64</v>
      </c>
      <c r="C104" s="203" t="s">
        <v>10</v>
      </c>
      <c r="D104" s="204" t="s">
        <v>8</v>
      </c>
      <c r="E104" s="204" t="s">
        <v>159</v>
      </c>
      <c r="F104" s="204" t="s">
        <v>9</v>
      </c>
      <c r="G104" s="204" t="s">
        <v>33</v>
      </c>
      <c r="H104" s="205" t="s">
        <v>31</v>
      </c>
      <c r="I104" s="26"/>
    </row>
    <row r="105" spans="1:9" ht="20.25" customHeight="1">
      <c r="A105" s="208" t="s">
        <v>217</v>
      </c>
      <c r="B105" s="184" t="s">
        <v>64</v>
      </c>
      <c r="C105" s="203" t="s">
        <v>10</v>
      </c>
      <c r="D105" s="204" t="s">
        <v>8</v>
      </c>
      <c r="E105" s="204" t="s">
        <v>159</v>
      </c>
      <c r="F105" s="204" t="s">
        <v>9</v>
      </c>
      <c r="G105" s="204" t="s">
        <v>33</v>
      </c>
      <c r="H105" s="205" t="s">
        <v>31</v>
      </c>
      <c r="I105" s="26">
        <v>415052.76</v>
      </c>
    </row>
    <row r="106" spans="1:9" ht="27" customHeight="1">
      <c r="A106" s="255" t="s">
        <v>230</v>
      </c>
      <c r="B106" s="184" t="s">
        <v>64</v>
      </c>
      <c r="C106" s="237" t="s">
        <v>10</v>
      </c>
      <c r="D106" s="238" t="s">
        <v>8</v>
      </c>
      <c r="E106" s="238" t="s">
        <v>159</v>
      </c>
      <c r="F106" s="238" t="s">
        <v>10</v>
      </c>
      <c r="G106" s="238" t="s">
        <v>33</v>
      </c>
      <c r="H106" s="239"/>
      <c r="I106" s="256">
        <f>I107</f>
        <v>202022</v>
      </c>
    </row>
    <row r="107" spans="1:9" ht="16.5" customHeight="1">
      <c r="A107" s="208" t="s">
        <v>217</v>
      </c>
      <c r="B107" s="184" t="s">
        <v>64</v>
      </c>
      <c r="C107" s="203" t="s">
        <v>10</v>
      </c>
      <c r="D107" s="204" t="s">
        <v>8</v>
      </c>
      <c r="E107" s="204" t="s">
        <v>159</v>
      </c>
      <c r="F107" s="204" t="s">
        <v>10</v>
      </c>
      <c r="G107" s="204" t="s">
        <v>33</v>
      </c>
      <c r="H107" s="205" t="s">
        <v>31</v>
      </c>
      <c r="I107" s="244">
        <v>202022</v>
      </c>
    </row>
    <row r="108" spans="1:9" ht="42.75" customHeight="1">
      <c r="A108" s="191" t="s">
        <v>208</v>
      </c>
      <c r="B108" s="184" t="s">
        <v>64</v>
      </c>
      <c r="C108" s="92" t="s">
        <v>10</v>
      </c>
      <c r="D108" s="43" t="s">
        <v>8</v>
      </c>
      <c r="E108" s="43" t="s">
        <v>159</v>
      </c>
      <c r="F108" s="43" t="s">
        <v>105</v>
      </c>
      <c r="G108" s="43" t="s">
        <v>33</v>
      </c>
      <c r="H108" s="100"/>
      <c r="I108" s="44">
        <f>I110+I109</f>
        <v>6479000</v>
      </c>
    </row>
    <row r="109" spans="1:9" ht="15.75" customHeight="1">
      <c r="A109" s="16" t="s">
        <v>161</v>
      </c>
      <c r="B109" s="184" t="s">
        <v>64</v>
      </c>
      <c r="C109" s="93" t="s">
        <v>10</v>
      </c>
      <c r="D109" s="8" t="s">
        <v>8</v>
      </c>
      <c r="E109" s="8" t="s">
        <v>159</v>
      </c>
      <c r="F109" s="8" t="s">
        <v>105</v>
      </c>
      <c r="G109" s="8" t="s">
        <v>33</v>
      </c>
      <c r="H109" s="98" t="s">
        <v>31</v>
      </c>
      <c r="I109" s="26">
        <v>6265000</v>
      </c>
    </row>
    <row r="110" spans="1:9" ht="18.75" customHeight="1">
      <c r="A110" s="16" t="s">
        <v>195</v>
      </c>
      <c r="B110" s="184" t="s">
        <v>64</v>
      </c>
      <c r="C110" s="93" t="s">
        <v>10</v>
      </c>
      <c r="D110" s="8" t="s">
        <v>8</v>
      </c>
      <c r="E110" s="8" t="s">
        <v>159</v>
      </c>
      <c r="F110" s="8" t="s">
        <v>105</v>
      </c>
      <c r="G110" s="8" t="s">
        <v>33</v>
      </c>
      <c r="H110" s="98" t="s">
        <v>194</v>
      </c>
      <c r="I110" s="26">
        <v>214000</v>
      </c>
    </row>
    <row r="111" spans="1:9" ht="16.5" customHeight="1">
      <c r="A111" s="41" t="s">
        <v>39</v>
      </c>
      <c r="B111" s="184" t="s">
        <v>64</v>
      </c>
      <c r="C111" s="62" t="s">
        <v>10</v>
      </c>
      <c r="D111" s="10" t="s">
        <v>16</v>
      </c>
      <c r="E111" s="7"/>
      <c r="F111" s="7"/>
      <c r="G111" s="7"/>
      <c r="H111" s="143"/>
      <c r="I111" s="29">
        <f>I112+I114+I116+I121+I124+I127+I134+I139+I143</f>
        <v>203388566.69</v>
      </c>
    </row>
    <row r="112" spans="1:9" ht="27" customHeight="1">
      <c r="A112" s="48" t="s">
        <v>102</v>
      </c>
      <c r="B112" s="184" t="s">
        <v>64</v>
      </c>
      <c r="C112" s="64" t="s">
        <v>10</v>
      </c>
      <c r="D112" s="46" t="s">
        <v>16</v>
      </c>
      <c r="E112" s="43" t="s">
        <v>160</v>
      </c>
      <c r="F112" s="43" t="s">
        <v>8</v>
      </c>
      <c r="G112" s="43" t="s">
        <v>33</v>
      </c>
      <c r="H112" s="145"/>
      <c r="I112" s="44">
        <f>I113</f>
        <v>11915000</v>
      </c>
    </row>
    <row r="113" spans="1:9" ht="18" customHeight="1">
      <c r="A113" s="16" t="s">
        <v>161</v>
      </c>
      <c r="B113" s="184" t="s">
        <v>64</v>
      </c>
      <c r="C113" s="65" t="s">
        <v>10</v>
      </c>
      <c r="D113" s="9" t="s">
        <v>16</v>
      </c>
      <c r="E113" s="8" t="s">
        <v>160</v>
      </c>
      <c r="F113" s="8" t="s">
        <v>8</v>
      </c>
      <c r="G113" s="8" t="s">
        <v>33</v>
      </c>
      <c r="H113" s="146" t="s">
        <v>31</v>
      </c>
      <c r="I113" s="26">
        <v>11915000</v>
      </c>
    </row>
    <row r="114" spans="1:9" ht="16.5" customHeight="1">
      <c r="A114" s="73" t="s">
        <v>209</v>
      </c>
      <c r="B114" s="184" t="s">
        <v>64</v>
      </c>
      <c r="C114" s="237" t="s">
        <v>10</v>
      </c>
      <c r="D114" s="238" t="s">
        <v>16</v>
      </c>
      <c r="E114" s="238" t="s">
        <v>32</v>
      </c>
      <c r="F114" s="238" t="s">
        <v>8</v>
      </c>
      <c r="G114" s="238" t="s">
        <v>33</v>
      </c>
      <c r="H114" s="239"/>
      <c r="I114" s="240">
        <f>I115</f>
        <v>5219000</v>
      </c>
    </row>
    <row r="115" spans="1:9" ht="15" customHeight="1">
      <c r="A115" s="208" t="s">
        <v>161</v>
      </c>
      <c r="B115" s="184" t="s">
        <v>64</v>
      </c>
      <c r="C115" s="203" t="s">
        <v>10</v>
      </c>
      <c r="D115" s="204" t="s">
        <v>16</v>
      </c>
      <c r="E115" s="204" t="s">
        <v>32</v>
      </c>
      <c r="F115" s="204" t="s">
        <v>8</v>
      </c>
      <c r="G115" s="204" t="s">
        <v>33</v>
      </c>
      <c r="H115" s="205" t="s">
        <v>31</v>
      </c>
      <c r="I115" s="206">
        <v>5219000</v>
      </c>
    </row>
    <row r="116" spans="1:9" ht="16.5" customHeight="1">
      <c r="A116" s="40" t="s">
        <v>40</v>
      </c>
      <c r="B116" s="197" t="s">
        <v>64</v>
      </c>
      <c r="C116" s="66" t="s">
        <v>10</v>
      </c>
      <c r="D116" s="14" t="s">
        <v>16</v>
      </c>
      <c r="E116" s="13" t="s">
        <v>41</v>
      </c>
      <c r="F116" s="14" t="s">
        <v>0</v>
      </c>
      <c r="G116" s="14" t="s">
        <v>0</v>
      </c>
      <c r="H116" s="144"/>
      <c r="I116" s="25">
        <f>I117</f>
        <v>27610000</v>
      </c>
    </row>
    <row r="117" spans="1:9" ht="15.75" customHeight="1">
      <c r="A117" s="48" t="s">
        <v>2</v>
      </c>
      <c r="B117" s="184" t="s">
        <v>64</v>
      </c>
      <c r="C117" s="64" t="s">
        <v>10</v>
      </c>
      <c r="D117" s="46" t="s">
        <v>16</v>
      </c>
      <c r="E117" s="43" t="s">
        <v>41</v>
      </c>
      <c r="F117" s="46" t="s">
        <v>72</v>
      </c>
      <c r="G117" s="46" t="s">
        <v>0</v>
      </c>
      <c r="H117" s="145"/>
      <c r="I117" s="44">
        <f>SUM(I118:I120)</f>
        <v>27610000</v>
      </c>
    </row>
    <row r="118" spans="1:9" ht="18.75" customHeight="1">
      <c r="A118" s="16" t="s">
        <v>161</v>
      </c>
      <c r="B118" s="184" t="s">
        <v>64</v>
      </c>
      <c r="C118" s="65" t="s">
        <v>10</v>
      </c>
      <c r="D118" s="9" t="s">
        <v>16</v>
      </c>
      <c r="E118" s="8" t="s">
        <v>41</v>
      </c>
      <c r="F118" s="9" t="s">
        <v>72</v>
      </c>
      <c r="G118" s="9" t="s">
        <v>33</v>
      </c>
      <c r="H118" s="146" t="s">
        <v>31</v>
      </c>
      <c r="I118" s="26">
        <v>17176000</v>
      </c>
    </row>
    <row r="119" spans="1:9" ht="26.25" customHeight="1">
      <c r="A119" s="80" t="s">
        <v>165</v>
      </c>
      <c r="B119" s="184" t="s">
        <v>64</v>
      </c>
      <c r="C119" s="65" t="s">
        <v>10</v>
      </c>
      <c r="D119" s="9" t="s">
        <v>16</v>
      </c>
      <c r="E119" s="8" t="s">
        <v>41</v>
      </c>
      <c r="F119" s="9" t="s">
        <v>72</v>
      </c>
      <c r="G119" s="9" t="s">
        <v>33</v>
      </c>
      <c r="H119" s="146" t="s">
        <v>166</v>
      </c>
      <c r="I119" s="26">
        <v>8409000</v>
      </c>
    </row>
    <row r="120" spans="1:9" ht="17.25" customHeight="1">
      <c r="A120" s="16" t="s">
        <v>162</v>
      </c>
      <c r="B120" s="184" t="s">
        <v>64</v>
      </c>
      <c r="C120" s="65" t="s">
        <v>10</v>
      </c>
      <c r="D120" s="9" t="s">
        <v>16</v>
      </c>
      <c r="E120" s="8" t="s">
        <v>41</v>
      </c>
      <c r="F120" s="9" t="s">
        <v>72</v>
      </c>
      <c r="G120" s="9" t="s">
        <v>8</v>
      </c>
      <c r="H120" s="146" t="s">
        <v>31</v>
      </c>
      <c r="I120" s="26">
        <v>2025000</v>
      </c>
    </row>
    <row r="121" spans="1:9" ht="16.5" customHeight="1">
      <c r="A121" s="40" t="s">
        <v>42</v>
      </c>
      <c r="B121" s="184" t="s">
        <v>64</v>
      </c>
      <c r="C121" s="66" t="s">
        <v>10</v>
      </c>
      <c r="D121" s="14" t="s">
        <v>16</v>
      </c>
      <c r="E121" s="13" t="s">
        <v>43</v>
      </c>
      <c r="F121" s="13" t="s">
        <v>33</v>
      </c>
      <c r="G121" s="13" t="s">
        <v>33</v>
      </c>
      <c r="H121" s="144"/>
      <c r="I121" s="25">
        <f>I122</f>
        <v>19442000</v>
      </c>
    </row>
    <row r="122" spans="1:9" ht="15" customHeight="1">
      <c r="A122" s="48" t="s">
        <v>2</v>
      </c>
      <c r="B122" s="184" t="s">
        <v>64</v>
      </c>
      <c r="C122" s="64" t="s">
        <v>10</v>
      </c>
      <c r="D122" s="46" t="s">
        <v>16</v>
      </c>
      <c r="E122" s="43" t="s">
        <v>43</v>
      </c>
      <c r="F122" s="43" t="s">
        <v>72</v>
      </c>
      <c r="G122" s="43" t="s">
        <v>33</v>
      </c>
      <c r="H122" s="145"/>
      <c r="I122" s="44">
        <f>I123</f>
        <v>19442000</v>
      </c>
    </row>
    <row r="123" spans="1:9" ht="28.5" customHeight="1">
      <c r="A123" s="80" t="s">
        <v>165</v>
      </c>
      <c r="B123" s="184" t="s">
        <v>64</v>
      </c>
      <c r="C123" s="65" t="s">
        <v>10</v>
      </c>
      <c r="D123" s="9" t="s">
        <v>16</v>
      </c>
      <c r="E123" s="8" t="s">
        <v>43</v>
      </c>
      <c r="F123" s="8" t="s">
        <v>72</v>
      </c>
      <c r="G123" s="8" t="s">
        <v>33</v>
      </c>
      <c r="H123" s="146" t="s">
        <v>166</v>
      </c>
      <c r="I123" s="26">
        <v>19442000</v>
      </c>
    </row>
    <row r="124" spans="1:9" ht="16.5" customHeight="1">
      <c r="A124" s="40" t="s">
        <v>44</v>
      </c>
      <c r="B124" s="184" t="s">
        <v>64</v>
      </c>
      <c r="C124" s="66" t="s">
        <v>10</v>
      </c>
      <c r="D124" s="14" t="s">
        <v>16</v>
      </c>
      <c r="E124" s="13" t="s">
        <v>45</v>
      </c>
      <c r="F124" s="13" t="s">
        <v>33</v>
      </c>
      <c r="G124" s="13" t="s">
        <v>33</v>
      </c>
      <c r="H124" s="144"/>
      <c r="I124" s="25">
        <f>I126</f>
        <v>100000</v>
      </c>
    </row>
    <row r="125" spans="1:9" ht="18" customHeight="1">
      <c r="A125" s="48" t="s">
        <v>2</v>
      </c>
      <c r="B125" s="184" t="s">
        <v>64</v>
      </c>
      <c r="C125" s="64" t="s">
        <v>10</v>
      </c>
      <c r="D125" s="46" t="s">
        <v>16</v>
      </c>
      <c r="E125" s="43" t="s">
        <v>45</v>
      </c>
      <c r="F125" s="43" t="s">
        <v>72</v>
      </c>
      <c r="G125" s="43" t="s">
        <v>33</v>
      </c>
      <c r="H125" s="145"/>
      <c r="I125" s="44">
        <f>I126</f>
        <v>100000</v>
      </c>
    </row>
    <row r="126" spans="1:9" ht="19.5" customHeight="1">
      <c r="A126" s="16" t="s">
        <v>162</v>
      </c>
      <c r="B126" s="184" t="s">
        <v>64</v>
      </c>
      <c r="C126" s="65" t="s">
        <v>10</v>
      </c>
      <c r="D126" s="9" t="s">
        <v>16</v>
      </c>
      <c r="E126" s="8" t="s">
        <v>45</v>
      </c>
      <c r="F126" s="8" t="s">
        <v>72</v>
      </c>
      <c r="G126" s="8" t="s">
        <v>8</v>
      </c>
      <c r="H126" s="146" t="s">
        <v>31</v>
      </c>
      <c r="I126" s="26">
        <v>100000</v>
      </c>
    </row>
    <row r="127" spans="1:9" ht="18" customHeight="1">
      <c r="A127" s="23" t="s">
        <v>70</v>
      </c>
      <c r="B127" s="184" t="s">
        <v>64</v>
      </c>
      <c r="C127" s="56" t="s">
        <v>10</v>
      </c>
      <c r="D127" s="24" t="s">
        <v>16</v>
      </c>
      <c r="E127" s="24" t="s">
        <v>54</v>
      </c>
      <c r="F127" s="24" t="s">
        <v>33</v>
      </c>
      <c r="G127" s="24" t="s">
        <v>33</v>
      </c>
      <c r="H127" s="148"/>
      <c r="I127" s="25">
        <f>I128+I131</f>
        <v>7010000</v>
      </c>
    </row>
    <row r="128" spans="1:9" ht="15.75" customHeight="1">
      <c r="A128" s="48" t="s">
        <v>164</v>
      </c>
      <c r="B128" s="184" t="s">
        <v>64</v>
      </c>
      <c r="C128" s="55" t="s">
        <v>10</v>
      </c>
      <c r="D128" s="43" t="s">
        <v>16</v>
      </c>
      <c r="E128" s="43" t="s">
        <v>54</v>
      </c>
      <c r="F128" s="43" t="s">
        <v>163</v>
      </c>
      <c r="G128" s="43" t="s">
        <v>8</v>
      </c>
      <c r="H128" s="100"/>
      <c r="I128" s="44">
        <f>I129+I130</f>
        <v>6893000</v>
      </c>
    </row>
    <row r="129" spans="1:9" ht="16.5" customHeight="1">
      <c r="A129" s="16" t="s">
        <v>161</v>
      </c>
      <c r="B129" s="184" t="s">
        <v>64</v>
      </c>
      <c r="C129" s="54" t="s">
        <v>10</v>
      </c>
      <c r="D129" s="8" t="s">
        <v>16</v>
      </c>
      <c r="E129" s="8" t="s">
        <v>54</v>
      </c>
      <c r="F129" s="8" t="s">
        <v>163</v>
      </c>
      <c r="G129" s="8" t="s">
        <v>8</v>
      </c>
      <c r="H129" s="98" t="s">
        <v>31</v>
      </c>
      <c r="I129" s="31">
        <v>5553000</v>
      </c>
    </row>
    <row r="130" spans="1:9" ht="31.5" customHeight="1">
      <c r="A130" s="16" t="s">
        <v>168</v>
      </c>
      <c r="B130" s="184" t="s">
        <v>64</v>
      </c>
      <c r="C130" s="54" t="s">
        <v>10</v>
      </c>
      <c r="D130" s="8" t="s">
        <v>16</v>
      </c>
      <c r="E130" s="8" t="s">
        <v>54</v>
      </c>
      <c r="F130" s="8" t="s">
        <v>163</v>
      </c>
      <c r="G130" s="8" t="s">
        <v>8</v>
      </c>
      <c r="H130" s="98" t="s">
        <v>183</v>
      </c>
      <c r="I130" s="26">
        <f>1050000+290000</f>
        <v>1340000</v>
      </c>
    </row>
    <row r="131" spans="1:9" ht="17.25" customHeight="1">
      <c r="A131" s="48" t="s">
        <v>87</v>
      </c>
      <c r="B131" s="184" t="s">
        <v>64</v>
      </c>
      <c r="C131" s="55" t="s">
        <v>10</v>
      </c>
      <c r="D131" s="43" t="s">
        <v>16</v>
      </c>
      <c r="E131" s="43" t="s">
        <v>54</v>
      </c>
      <c r="F131" s="43" t="s">
        <v>163</v>
      </c>
      <c r="G131" s="43" t="s">
        <v>16</v>
      </c>
      <c r="H131" s="100"/>
      <c r="I131" s="44">
        <f>I132+I133</f>
        <v>117000</v>
      </c>
    </row>
    <row r="132" spans="1:9" ht="19.5" customHeight="1">
      <c r="A132" s="16" t="s">
        <v>161</v>
      </c>
      <c r="B132" s="184" t="s">
        <v>64</v>
      </c>
      <c r="C132" s="54" t="s">
        <v>10</v>
      </c>
      <c r="D132" s="8" t="s">
        <v>16</v>
      </c>
      <c r="E132" s="8" t="s">
        <v>54</v>
      </c>
      <c r="F132" s="8" t="s">
        <v>163</v>
      </c>
      <c r="G132" s="8" t="s">
        <v>16</v>
      </c>
      <c r="H132" s="98" t="s">
        <v>31</v>
      </c>
      <c r="I132" s="31">
        <v>95690</v>
      </c>
    </row>
    <row r="133" spans="1:9" ht="15.75" customHeight="1">
      <c r="A133" s="16" t="s">
        <v>195</v>
      </c>
      <c r="B133" s="184" t="s">
        <v>64</v>
      </c>
      <c r="C133" s="54" t="s">
        <v>10</v>
      </c>
      <c r="D133" s="8" t="s">
        <v>16</v>
      </c>
      <c r="E133" s="8" t="s">
        <v>54</v>
      </c>
      <c r="F133" s="8" t="s">
        <v>163</v>
      </c>
      <c r="G133" s="8" t="s">
        <v>16</v>
      </c>
      <c r="H133" s="146" t="s">
        <v>194</v>
      </c>
      <c r="I133" s="26">
        <v>21310</v>
      </c>
    </row>
    <row r="134" spans="1:9" ht="18" customHeight="1">
      <c r="A134" s="40" t="s">
        <v>57</v>
      </c>
      <c r="B134" s="184" t="s">
        <v>64</v>
      </c>
      <c r="C134" s="66" t="s">
        <v>10</v>
      </c>
      <c r="D134" s="14" t="s">
        <v>16</v>
      </c>
      <c r="E134" s="13" t="s">
        <v>4</v>
      </c>
      <c r="F134" s="13" t="s">
        <v>33</v>
      </c>
      <c r="G134" s="13" t="s">
        <v>33</v>
      </c>
      <c r="H134" s="144"/>
      <c r="I134" s="25">
        <f>I135</f>
        <v>2991000</v>
      </c>
    </row>
    <row r="135" spans="1:9" ht="17.25" customHeight="1">
      <c r="A135" s="48" t="s">
        <v>126</v>
      </c>
      <c r="B135" s="184" t="s">
        <v>64</v>
      </c>
      <c r="C135" s="64" t="s">
        <v>10</v>
      </c>
      <c r="D135" s="46" t="s">
        <v>16</v>
      </c>
      <c r="E135" s="43" t="s">
        <v>4</v>
      </c>
      <c r="F135" s="43" t="s">
        <v>12</v>
      </c>
      <c r="G135" s="43" t="s">
        <v>33</v>
      </c>
      <c r="H135" s="145"/>
      <c r="I135" s="44">
        <f>SUM(I136:I138)</f>
        <v>2991000</v>
      </c>
    </row>
    <row r="136" spans="1:9" ht="18" customHeight="1">
      <c r="A136" s="16" t="s">
        <v>211</v>
      </c>
      <c r="B136" s="184" t="s">
        <v>64</v>
      </c>
      <c r="C136" s="65" t="s">
        <v>10</v>
      </c>
      <c r="D136" s="9" t="s">
        <v>16</v>
      </c>
      <c r="E136" s="8" t="s">
        <v>4</v>
      </c>
      <c r="F136" s="9" t="s">
        <v>12</v>
      </c>
      <c r="G136" s="9" t="s">
        <v>33</v>
      </c>
      <c r="H136" s="146" t="s">
        <v>31</v>
      </c>
      <c r="I136" s="26">
        <v>1598100</v>
      </c>
    </row>
    <row r="137" spans="1:9" ht="18" customHeight="1">
      <c r="A137" s="16" t="s">
        <v>212</v>
      </c>
      <c r="B137" s="184" t="s">
        <v>64</v>
      </c>
      <c r="C137" s="65" t="s">
        <v>10</v>
      </c>
      <c r="D137" s="9" t="s">
        <v>16</v>
      </c>
      <c r="E137" s="8" t="s">
        <v>4</v>
      </c>
      <c r="F137" s="9" t="s">
        <v>12</v>
      </c>
      <c r="G137" s="9" t="s">
        <v>33</v>
      </c>
      <c r="H137" s="146" t="s">
        <v>194</v>
      </c>
      <c r="I137" s="26">
        <v>1243400</v>
      </c>
    </row>
    <row r="138" spans="1:9" ht="15.75" customHeight="1">
      <c r="A138" s="16" t="s">
        <v>210</v>
      </c>
      <c r="B138" s="184" t="s">
        <v>64</v>
      </c>
      <c r="C138" s="65" t="s">
        <v>10</v>
      </c>
      <c r="D138" s="9" t="s">
        <v>16</v>
      </c>
      <c r="E138" s="8" t="s">
        <v>4</v>
      </c>
      <c r="F138" s="9" t="s">
        <v>12</v>
      </c>
      <c r="G138" s="9" t="s">
        <v>33</v>
      </c>
      <c r="H138" s="146" t="s">
        <v>194</v>
      </c>
      <c r="I138" s="26">
        <v>149500</v>
      </c>
    </row>
    <row r="139" spans="1:9" ht="127.5">
      <c r="A139" s="40" t="s">
        <v>125</v>
      </c>
      <c r="B139" s="184" t="s">
        <v>64</v>
      </c>
      <c r="C139" s="66" t="s">
        <v>10</v>
      </c>
      <c r="D139" s="14" t="s">
        <v>16</v>
      </c>
      <c r="E139" s="13" t="s">
        <v>159</v>
      </c>
      <c r="F139" s="14" t="s">
        <v>8</v>
      </c>
      <c r="G139" s="14" t="s">
        <v>33</v>
      </c>
      <c r="H139" s="144"/>
      <c r="I139" s="25">
        <f>I140+I141+I142</f>
        <v>129075765.19</v>
      </c>
    </row>
    <row r="140" spans="1:9" ht="12.75">
      <c r="A140" s="16" t="s">
        <v>161</v>
      </c>
      <c r="B140" s="184" t="s">
        <v>64</v>
      </c>
      <c r="C140" s="65" t="s">
        <v>10</v>
      </c>
      <c r="D140" s="9" t="s">
        <v>16</v>
      </c>
      <c r="E140" s="8" t="s">
        <v>159</v>
      </c>
      <c r="F140" s="9" t="s">
        <v>8</v>
      </c>
      <c r="G140" s="9" t="s">
        <v>33</v>
      </c>
      <c r="H140" s="146" t="s">
        <v>31</v>
      </c>
      <c r="I140" s="26">
        <v>69683000</v>
      </c>
    </row>
    <row r="141" spans="1:9" ht="28.5" customHeight="1">
      <c r="A141" s="80" t="s">
        <v>165</v>
      </c>
      <c r="B141" s="184" t="s">
        <v>64</v>
      </c>
      <c r="C141" s="65" t="s">
        <v>10</v>
      </c>
      <c r="D141" s="9" t="s">
        <v>16</v>
      </c>
      <c r="E141" s="8" t="s">
        <v>159</v>
      </c>
      <c r="F141" s="9" t="s">
        <v>8</v>
      </c>
      <c r="G141" s="9" t="s">
        <v>33</v>
      </c>
      <c r="H141" s="146" t="s">
        <v>166</v>
      </c>
      <c r="I141" s="26">
        <v>57400000</v>
      </c>
    </row>
    <row r="142" spans="1:9" ht="18" customHeight="1">
      <c r="A142" s="16" t="s">
        <v>217</v>
      </c>
      <c r="B142" s="184" t="s">
        <v>64</v>
      </c>
      <c r="C142" s="65" t="s">
        <v>10</v>
      </c>
      <c r="D142" s="9" t="s">
        <v>16</v>
      </c>
      <c r="E142" s="8" t="s">
        <v>159</v>
      </c>
      <c r="F142" s="9" t="s">
        <v>8</v>
      </c>
      <c r="G142" s="9" t="s">
        <v>33</v>
      </c>
      <c r="H142" s="146" t="s">
        <v>31</v>
      </c>
      <c r="I142" s="26">
        <v>1992765.19</v>
      </c>
    </row>
    <row r="143" spans="1:9" ht="36.75" customHeight="1">
      <c r="A143" s="255" t="s">
        <v>231</v>
      </c>
      <c r="B143" s="184" t="s">
        <v>64</v>
      </c>
      <c r="C143" s="257" t="s">
        <v>10</v>
      </c>
      <c r="D143" s="258" t="s">
        <v>16</v>
      </c>
      <c r="E143" s="238" t="s">
        <v>159</v>
      </c>
      <c r="F143" s="258" t="s">
        <v>12</v>
      </c>
      <c r="G143" s="258" t="s">
        <v>33</v>
      </c>
      <c r="H143" s="259"/>
      <c r="I143" s="240">
        <f>I144</f>
        <v>25801.5</v>
      </c>
    </row>
    <row r="144" spans="1:9" ht="18" customHeight="1">
      <c r="A144" s="208" t="s">
        <v>232</v>
      </c>
      <c r="B144" s="184" t="s">
        <v>64</v>
      </c>
      <c r="C144" s="235" t="s">
        <v>10</v>
      </c>
      <c r="D144" s="236" t="s">
        <v>16</v>
      </c>
      <c r="E144" s="204" t="s">
        <v>159</v>
      </c>
      <c r="F144" s="236" t="s">
        <v>12</v>
      </c>
      <c r="G144" s="236" t="s">
        <v>33</v>
      </c>
      <c r="H144" s="210" t="s">
        <v>194</v>
      </c>
      <c r="I144" s="206">
        <v>25801.5</v>
      </c>
    </row>
    <row r="145" spans="1:9" ht="17.25" customHeight="1">
      <c r="A145" s="220" t="s">
        <v>189</v>
      </c>
      <c r="B145" s="184" t="s">
        <v>64</v>
      </c>
      <c r="C145" s="221" t="s">
        <v>10</v>
      </c>
      <c r="D145" s="222" t="s">
        <v>10</v>
      </c>
      <c r="E145" s="222"/>
      <c r="F145" s="222"/>
      <c r="G145" s="222"/>
      <c r="H145" s="210"/>
      <c r="I145" s="223">
        <f>I146</f>
        <v>220000</v>
      </c>
    </row>
    <row r="146" spans="1:9" ht="18" customHeight="1">
      <c r="A146" s="82" t="s">
        <v>59</v>
      </c>
      <c r="B146" s="184" t="s">
        <v>64</v>
      </c>
      <c r="C146" s="63" t="s">
        <v>10</v>
      </c>
      <c r="D146" s="20" t="s">
        <v>10</v>
      </c>
      <c r="E146" s="20" t="s">
        <v>58</v>
      </c>
      <c r="F146" s="20" t="s">
        <v>33</v>
      </c>
      <c r="G146" s="20" t="s">
        <v>33</v>
      </c>
      <c r="H146" s="140"/>
      <c r="I146" s="25">
        <f>I147</f>
        <v>220000</v>
      </c>
    </row>
    <row r="147" spans="1:9" ht="19.5" customHeight="1">
      <c r="A147" s="159" t="s">
        <v>190</v>
      </c>
      <c r="B147" s="184" t="s">
        <v>64</v>
      </c>
      <c r="C147" s="95" t="s">
        <v>10</v>
      </c>
      <c r="D147" s="43" t="s">
        <v>10</v>
      </c>
      <c r="E147" s="43" t="s">
        <v>58</v>
      </c>
      <c r="F147" s="43" t="s">
        <v>14</v>
      </c>
      <c r="G147" s="43" t="s">
        <v>33</v>
      </c>
      <c r="H147" s="43"/>
      <c r="I147" s="44">
        <f>I148</f>
        <v>220000</v>
      </c>
    </row>
    <row r="148" spans="1:9" ht="18" customHeight="1">
      <c r="A148" s="74" t="s">
        <v>80</v>
      </c>
      <c r="B148" s="184" t="s">
        <v>64</v>
      </c>
      <c r="C148" s="65" t="s">
        <v>10</v>
      </c>
      <c r="D148" s="9" t="s">
        <v>10</v>
      </c>
      <c r="E148" s="8" t="s">
        <v>58</v>
      </c>
      <c r="F148" s="9" t="s">
        <v>14</v>
      </c>
      <c r="G148" s="9" t="s">
        <v>33</v>
      </c>
      <c r="H148" s="146" t="s">
        <v>88</v>
      </c>
      <c r="I148" s="26">
        <v>220000</v>
      </c>
    </row>
    <row r="149" spans="1:9" ht="15" customHeight="1">
      <c r="A149" s="41" t="s">
        <v>46</v>
      </c>
      <c r="B149" s="184" t="s">
        <v>64</v>
      </c>
      <c r="C149" s="62" t="s">
        <v>10</v>
      </c>
      <c r="D149" s="7" t="s">
        <v>12</v>
      </c>
      <c r="E149" s="7"/>
      <c r="F149" s="7"/>
      <c r="G149" s="7"/>
      <c r="H149" s="133"/>
      <c r="I149" s="27">
        <f>I150+I154</f>
        <v>13821100</v>
      </c>
    </row>
    <row r="150" spans="1:9" ht="18" customHeight="1">
      <c r="A150" s="40" t="s">
        <v>1</v>
      </c>
      <c r="B150" s="184" t="s">
        <v>64</v>
      </c>
      <c r="C150" s="66" t="s">
        <v>10</v>
      </c>
      <c r="D150" s="13" t="s">
        <v>12</v>
      </c>
      <c r="E150" s="13" t="s">
        <v>29</v>
      </c>
      <c r="F150" s="13" t="s">
        <v>33</v>
      </c>
      <c r="G150" s="13" t="s">
        <v>33</v>
      </c>
      <c r="H150" s="99"/>
      <c r="I150" s="25">
        <f>I151</f>
        <v>9584000</v>
      </c>
    </row>
    <row r="151" spans="1:9" ht="17.25" customHeight="1">
      <c r="A151" s="48" t="s">
        <v>2</v>
      </c>
      <c r="B151" s="184" t="s">
        <v>64</v>
      </c>
      <c r="C151" s="64" t="s">
        <v>10</v>
      </c>
      <c r="D151" s="43" t="s">
        <v>12</v>
      </c>
      <c r="E151" s="43" t="s">
        <v>29</v>
      </c>
      <c r="F151" s="43" t="s">
        <v>72</v>
      </c>
      <c r="G151" s="43" t="s">
        <v>33</v>
      </c>
      <c r="H151" s="100"/>
      <c r="I151" s="44">
        <f>I152+I153</f>
        <v>9584000</v>
      </c>
    </row>
    <row r="152" spans="1:9" ht="12.75">
      <c r="A152" s="16" t="s">
        <v>161</v>
      </c>
      <c r="B152" s="184" t="s">
        <v>64</v>
      </c>
      <c r="C152" s="65" t="s">
        <v>10</v>
      </c>
      <c r="D152" s="8" t="s">
        <v>12</v>
      </c>
      <c r="E152" s="8" t="s">
        <v>29</v>
      </c>
      <c r="F152" s="8" t="s">
        <v>72</v>
      </c>
      <c r="G152" s="8" t="s">
        <v>33</v>
      </c>
      <c r="H152" s="98" t="s">
        <v>31</v>
      </c>
      <c r="I152" s="26">
        <v>7184000</v>
      </c>
    </row>
    <row r="153" spans="1:9" ht="26.25" customHeight="1">
      <c r="A153" s="16" t="s">
        <v>173</v>
      </c>
      <c r="B153" s="184" t="s">
        <v>64</v>
      </c>
      <c r="C153" s="65" t="s">
        <v>10</v>
      </c>
      <c r="D153" s="8" t="s">
        <v>12</v>
      </c>
      <c r="E153" s="8" t="s">
        <v>29</v>
      </c>
      <c r="F153" s="8" t="s">
        <v>72</v>
      </c>
      <c r="G153" s="8" t="s">
        <v>33</v>
      </c>
      <c r="H153" s="98" t="s">
        <v>177</v>
      </c>
      <c r="I153" s="26">
        <v>2400000</v>
      </c>
    </row>
    <row r="154" spans="1:9" ht="17.25" customHeight="1">
      <c r="A154" s="82" t="s">
        <v>59</v>
      </c>
      <c r="B154" s="184" t="s">
        <v>64</v>
      </c>
      <c r="C154" s="63" t="s">
        <v>10</v>
      </c>
      <c r="D154" s="20" t="s">
        <v>12</v>
      </c>
      <c r="E154" s="20" t="s">
        <v>58</v>
      </c>
      <c r="F154" s="20" t="s">
        <v>33</v>
      </c>
      <c r="G154" s="20" t="s">
        <v>33</v>
      </c>
      <c r="H154" s="140"/>
      <c r="I154" s="25">
        <f>I155+I157</f>
        <v>4237100</v>
      </c>
    </row>
    <row r="155" spans="1:9" ht="17.25" customHeight="1">
      <c r="A155" s="48" t="s">
        <v>178</v>
      </c>
      <c r="B155" s="184" t="s">
        <v>64</v>
      </c>
      <c r="C155" s="64" t="s">
        <v>10</v>
      </c>
      <c r="D155" s="43" t="s">
        <v>12</v>
      </c>
      <c r="E155" s="43" t="s">
        <v>58</v>
      </c>
      <c r="F155" s="43" t="s">
        <v>16</v>
      </c>
      <c r="G155" s="43" t="s">
        <v>33</v>
      </c>
      <c r="H155" s="100"/>
      <c r="I155" s="44">
        <f>I156</f>
        <v>2004100</v>
      </c>
    </row>
    <row r="156" spans="1:9" ht="16.5" customHeight="1">
      <c r="A156" s="80" t="s">
        <v>157</v>
      </c>
      <c r="B156" s="184" t="s">
        <v>64</v>
      </c>
      <c r="C156" s="65" t="s">
        <v>10</v>
      </c>
      <c r="D156" s="8" t="s">
        <v>12</v>
      </c>
      <c r="E156" s="8" t="s">
        <v>58</v>
      </c>
      <c r="F156" s="8" t="s">
        <v>16</v>
      </c>
      <c r="G156" s="8" t="s">
        <v>33</v>
      </c>
      <c r="H156" s="98" t="s">
        <v>82</v>
      </c>
      <c r="I156" s="26">
        <v>2004100</v>
      </c>
    </row>
    <row r="157" spans="1:9" ht="18" customHeight="1">
      <c r="A157" s="48" t="s">
        <v>158</v>
      </c>
      <c r="B157" s="184" t="s">
        <v>64</v>
      </c>
      <c r="C157" s="64" t="s">
        <v>10</v>
      </c>
      <c r="D157" s="43" t="s">
        <v>12</v>
      </c>
      <c r="E157" s="43" t="s">
        <v>58</v>
      </c>
      <c r="F157" s="43" t="s">
        <v>10</v>
      </c>
      <c r="G157" s="43" t="s">
        <v>33</v>
      </c>
      <c r="H157" s="100"/>
      <c r="I157" s="44">
        <f>I158</f>
        <v>2233000</v>
      </c>
    </row>
    <row r="158" spans="1:9" ht="22.5" customHeight="1">
      <c r="A158" s="80" t="s">
        <v>157</v>
      </c>
      <c r="B158" s="184" t="s">
        <v>64</v>
      </c>
      <c r="C158" s="65" t="s">
        <v>10</v>
      </c>
      <c r="D158" s="8" t="s">
        <v>12</v>
      </c>
      <c r="E158" s="8" t="s">
        <v>58</v>
      </c>
      <c r="F158" s="8" t="s">
        <v>10</v>
      </c>
      <c r="G158" s="8" t="s">
        <v>33</v>
      </c>
      <c r="H158" s="98" t="s">
        <v>82</v>
      </c>
      <c r="I158" s="26">
        <v>2233000</v>
      </c>
    </row>
    <row r="159" spans="1:9" ht="19.5" customHeight="1">
      <c r="A159" s="79" t="s">
        <v>140</v>
      </c>
      <c r="B159" s="185" t="s">
        <v>64</v>
      </c>
      <c r="C159" s="68" t="s">
        <v>11</v>
      </c>
      <c r="D159" s="17"/>
      <c r="E159" s="17"/>
      <c r="F159" s="17"/>
      <c r="G159" s="17"/>
      <c r="H159" s="142"/>
      <c r="I159" s="28">
        <f>I160</f>
        <v>7634900</v>
      </c>
    </row>
    <row r="160" spans="1:9" ht="16.5" customHeight="1">
      <c r="A160" s="41" t="s">
        <v>47</v>
      </c>
      <c r="B160" s="184" t="s">
        <v>64</v>
      </c>
      <c r="C160" s="57" t="s">
        <v>11</v>
      </c>
      <c r="D160" s="7" t="s">
        <v>8</v>
      </c>
      <c r="E160" s="7"/>
      <c r="F160" s="7"/>
      <c r="G160" s="7"/>
      <c r="H160" s="133"/>
      <c r="I160" s="29">
        <f>I161+I163+I173+I175</f>
        <v>7634900</v>
      </c>
    </row>
    <row r="161" spans="1:9" ht="12.75">
      <c r="A161" s="73" t="s">
        <v>209</v>
      </c>
      <c r="B161" s="184" t="s">
        <v>64</v>
      </c>
      <c r="C161" s="237" t="s">
        <v>11</v>
      </c>
      <c r="D161" s="238" t="s">
        <v>8</v>
      </c>
      <c r="E161" s="238" t="s">
        <v>32</v>
      </c>
      <c r="F161" s="238" t="s">
        <v>8</v>
      </c>
      <c r="G161" s="238" t="s">
        <v>33</v>
      </c>
      <c r="H161" s="239"/>
      <c r="I161" s="240">
        <f>I162</f>
        <v>56000</v>
      </c>
    </row>
    <row r="162" spans="1:9" ht="15.75" customHeight="1">
      <c r="A162" s="208" t="s">
        <v>161</v>
      </c>
      <c r="B162" s="184" t="s">
        <v>64</v>
      </c>
      <c r="C162" s="203" t="s">
        <v>11</v>
      </c>
      <c r="D162" s="204" t="s">
        <v>8</v>
      </c>
      <c r="E162" s="204" t="s">
        <v>32</v>
      </c>
      <c r="F162" s="204" t="s">
        <v>8</v>
      </c>
      <c r="G162" s="204" t="s">
        <v>33</v>
      </c>
      <c r="H162" s="205" t="s">
        <v>31</v>
      </c>
      <c r="I162" s="206">
        <v>56000</v>
      </c>
    </row>
    <row r="163" spans="1:9" ht="17.25" customHeight="1">
      <c r="A163" s="40" t="s">
        <v>48</v>
      </c>
      <c r="B163" s="184" t="s">
        <v>64</v>
      </c>
      <c r="C163" s="52" t="s">
        <v>11</v>
      </c>
      <c r="D163" s="13" t="s">
        <v>8</v>
      </c>
      <c r="E163" s="13" t="s">
        <v>49</v>
      </c>
      <c r="F163" s="13" t="s">
        <v>33</v>
      </c>
      <c r="G163" s="13" t="s">
        <v>33</v>
      </c>
      <c r="H163" s="99"/>
      <c r="I163" s="25">
        <f>I164+I166+I168+I170</f>
        <v>6200000</v>
      </c>
    </row>
    <row r="164" spans="1:9" ht="27" customHeight="1">
      <c r="A164" s="207" t="s">
        <v>179</v>
      </c>
      <c r="B164" s="184" t="s">
        <v>64</v>
      </c>
      <c r="C164" s="55" t="s">
        <v>11</v>
      </c>
      <c r="D164" s="43" t="s">
        <v>8</v>
      </c>
      <c r="E164" s="43" t="s">
        <v>49</v>
      </c>
      <c r="F164" s="43" t="s">
        <v>33</v>
      </c>
      <c r="G164" s="43" t="s">
        <v>8</v>
      </c>
      <c r="H164" s="100"/>
      <c r="I164" s="44">
        <f>I165</f>
        <v>10000</v>
      </c>
    </row>
    <row r="165" spans="1:9" ht="16.5" customHeight="1">
      <c r="A165" s="16" t="s">
        <v>161</v>
      </c>
      <c r="B165" s="184" t="s">
        <v>64</v>
      </c>
      <c r="C165" s="54" t="s">
        <v>11</v>
      </c>
      <c r="D165" s="8" t="s">
        <v>8</v>
      </c>
      <c r="E165" s="8" t="s">
        <v>49</v>
      </c>
      <c r="F165" s="8" t="s">
        <v>33</v>
      </c>
      <c r="G165" s="8" t="s">
        <v>8</v>
      </c>
      <c r="H165" s="98" t="s">
        <v>31</v>
      </c>
      <c r="I165" s="26">
        <v>10000</v>
      </c>
    </row>
    <row r="166" spans="1:9" ht="40.5" customHeight="1">
      <c r="A166" s="207" t="s">
        <v>180</v>
      </c>
      <c r="B166" s="184" t="s">
        <v>64</v>
      </c>
      <c r="C166" s="199" t="s">
        <v>11</v>
      </c>
      <c r="D166" s="200" t="s">
        <v>8</v>
      </c>
      <c r="E166" s="200" t="s">
        <v>49</v>
      </c>
      <c r="F166" s="200" t="s">
        <v>33</v>
      </c>
      <c r="G166" s="200" t="s">
        <v>16</v>
      </c>
      <c r="H166" s="201"/>
      <c r="I166" s="202">
        <f>I167</f>
        <v>500000</v>
      </c>
    </row>
    <row r="167" spans="1:9" ht="17.25" customHeight="1">
      <c r="A167" s="208" t="s">
        <v>161</v>
      </c>
      <c r="B167" s="184" t="s">
        <v>64</v>
      </c>
      <c r="C167" s="203" t="s">
        <v>11</v>
      </c>
      <c r="D167" s="204" t="s">
        <v>8</v>
      </c>
      <c r="E167" s="204" t="s">
        <v>49</v>
      </c>
      <c r="F167" s="204" t="s">
        <v>33</v>
      </c>
      <c r="G167" s="204" t="s">
        <v>16</v>
      </c>
      <c r="H167" s="205" t="s">
        <v>31</v>
      </c>
      <c r="I167" s="206">
        <v>500000</v>
      </c>
    </row>
    <row r="168" spans="1:9" ht="30.75" customHeight="1">
      <c r="A168" s="48" t="s">
        <v>149</v>
      </c>
      <c r="B168" s="184" t="s">
        <v>64</v>
      </c>
      <c r="C168" s="55" t="s">
        <v>11</v>
      </c>
      <c r="D168" s="43" t="s">
        <v>8</v>
      </c>
      <c r="E168" s="43" t="s">
        <v>49</v>
      </c>
      <c r="F168" s="43" t="s">
        <v>9</v>
      </c>
      <c r="G168" s="43" t="s">
        <v>19</v>
      </c>
      <c r="H168" s="100"/>
      <c r="I168" s="44">
        <f>I169</f>
        <v>280000</v>
      </c>
    </row>
    <row r="169" spans="1:9" ht="16.5" customHeight="1">
      <c r="A169" s="16" t="s">
        <v>161</v>
      </c>
      <c r="B169" s="184" t="s">
        <v>64</v>
      </c>
      <c r="C169" s="54" t="s">
        <v>11</v>
      </c>
      <c r="D169" s="8" t="s">
        <v>8</v>
      </c>
      <c r="E169" s="8" t="s">
        <v>49</v>
      </c>
      <c r="F169" s="8" t="s">
        <v>9</v>
      </c>
      <c r="G169" s="8" t="s">
        <v>19</v>
      </c>
      <c r="H169" s="98" t="s">
        <v>31</v>
      </c>
      <c r="I169" s="26">
        <v>280000</v>
      </c>
    </row>
    <row r="170" spans="1:9" ht="17.25" customHeight="1">
      <c r="A170" s="48" t="s">
        <v>2</v>
      </c>
      <c r="B170" s="184" t="s">
        <v>64</v>
      </c>
      <c r="C170" s="55" t="s">
        <v>11</v>
      </c>
      <c r="D170" s="43" t="s">
        <v>8</v>
      </c>
      <c r="E170" s="43" t="s">
        <v>49</v>
      </c>
      <c r="F170" s="43" t="s">
        <v>72</v>
      </c>
      <c r="G170" s="43" t="s">
        <v>33</v>
      </c>
      <c r="H170" s="100"/>
      <c r="I170" s="44">
        <f>I171+I172</f>
        <v>5410000</v>
      </c>
    </row>
    <row r="171" spans="1:9" ht="12.75">
      <c r="A171" s="16" t="s">
        <v>161</v>
      </c>
      <c r="B171" s="184" t="s">
        <v>64</v>
      </c>
      <c r="C171" s="67" t="s">
        <v>11</v>
      </c>
      <c r="D171" s="8" t="s">
        <v>8</v>
      </c>
      <c r="E171" s="8" t="s">
        <v>49</v>
      </c>
      <c r="F171" s="8" t="s">
        <v>72</v>
      </c>
      <c r="G171" s="8" t="s">
        <v>33</v>
      </c>
      <c r="H171" s="98" t="s">
        <v>31</v>
      </c>
      <c r="I171" s="26">
        <v>5335000</v>
      </c>
    </row>
    <row r="172" spans="1:9" ht="18" customHeight="1">
      <c r="A172" s="16" t="s">
        <v>115</v>
      </c>
      <c r="B172" s="184" t="s">
        <v>64</v>
      </c>
      <c r="C172" s="67" t="s">
        <v>11</v>
      </c>
      <c r="D172" s="8" t="s">
        <v>8</v>
      </c>
      <c r="E172" s="8" t="s">
        <v>49</v>
      </c>
      <c r="F172" s="8" t="s">
        <v>72</v>
      </c>
      <c r="G172" s="8" t="s">
        <v>8</v>
      </c>
      <c r="H172" s="98" t="s">
        <v>31</v>
      </c>
      <c r="I172" s="26">
        <v>75000</v>
      </c>
    </row>
    <row r="173" spans="1:9" ht="30" customHeight="1">
      <c r="A173" s="207" t="s">
        <v>219</v>
      </c>
      <c r="B173" s="184" t="s">
        <v>64</v>
      </c>
      <c r="C173" s="199" t="s">
        <v>11</v>
      </c>
      <c r="D173" s="200" t="s">
        <v>8</v>
      </c>
      <c r="E173" s="200" t="s">
        <v>159</v>
      </c>
      <c r="F173" s="200" t="s">
        <v>19</v>
      </c>
      <c r="G173" s="200" t="s">
        <v>33</v>
      </c>
      <c r="H173" s="201"/>
      <c r="I173" s="202">
        <f>I174</f>
        <v>32900</v>
      </c>
    </row>
    <row r="174" spans="1:9" ht="12.75" customHeight="1">
      <c r="A174" s="208" t="s">
        <v>217</v>
      </c>
      <c r="B174" s="184" t="s">
        <v>64</v>
      </c>
      <c r="C174" s="246" t="s">
        <v>11</v>
      </c>
      <c r="D174" s="204" t="s">
        <v>8</v>
      </c>
      <c r="E174" s="204" t="s">
        <v>159</v>
      </c>
      <c r="F174" s="204" t="s">
        <v>19</v>
      </c>
      <c r="G174" s="204" t="s">
        <v>33</v>
      </c>
      <c r="H174" s="205" t="s">
        <v>31</v>
      </c>
      <c r="I174" s="206">
        <v>32900</v>
      </c>
    </row>
    <row r="175" spans="1:9" ht="12.75">
      <c r="A175" s="82" t="s">
        <v>59</v>
      </c>
      <c r="B175" s="184" t="s">
        <v>64</v>
      </c>
      <c r="C175" s="63" t="s">
        <v>11</v>
      </c>
      <c r="D175" s="20" t="s">
        <v>8</v>
      </c>
      <c r="E175" s="20" t="s">
        <v>58</v>
      </c>
      <c r="F175" s="20" t="s">
        <v>33</v>
      </c>
      <c r="G175" s="20" t="s">
        <v>33</v>
      </c>
      <c r="H175" s="140"/>
      <c r="I175" s="25">
        <f>I176+I178+I180+I182</f>
        <v>1346000</v>
      </c>
    </row>
    <row r="176" spans="1:9" ht="19.5" customHeight="1">
      <c r="A176" s="48" t="s">
        <v>127</v>
      </c>
      <c r="B176" s="184" t="s">
        <v>64</v>
      </c>
      <c r="C176" s="64" t="s">
        <v>11</v>
      </c>
      <c r="D176" s="43" t="s">
        <v>8</v>
      </c>
      <c r="E176" s="43" t="s">
        <v>58</v>
      </c>
      <c r="F176" s="43" t="s">
        <v>9</v>
      </c>
      <c r="G176" s="43" t="s">
        <v>33</v>
      </c>
      <c r="H176" s="100"/>
      <c r="I176" s="44">
        <f>I177</f>
        <v>200000</v>
      </c>
    </row>
    <row r="177" spans="1:9" ht="12.75">
      <c r="A177" s="16" t="s">
        <v>121</v>
      </c>
      <c r="B177" s="184" t="s">
        <v>64</v>
      </c>
      <c r="C177" s="65" t="s">
        <v>11</v>
      </c>
      <c r="D177" s="8" t="s">
        <v>8</v>
      </c>
      <c r="E177" s="8" t="s">
        <v>58</v>
      </c>
      <c r="F177" s="8" t="s">
        <v>9</v>
      </c>
      <c r="G177" s="8" t="s">
        <v>33</v>
      </c>
      <c r="H177" s="98" t="s">
        <v>120</v>
      </c>
      <c r="I177" s="26">
        <v>200000</v>
      </c>
    </row>
    <row r="178" spans="1:9" ht="12.75">
      <c r="A178" s="48" t="s">
        <v>158</v>
      </c>
      <c r="B178" s="184" t="s">
        <v>64</v>
      </c>
      <c r="C178" s="64" t="s">
        <v>11</v>
      </c>
      <c r="D178" s="43" t="s">
        <v>8</v>
      </c>
      <c r="E178" s="43" t="s">
        <v>58</v>
      </c>
      <c r="F178" s="43" t="s">
        <v>10</v>
      </c>
      <c r="G178" s="43" t="s">
        <v>33</v>
      </c>
      <c r="H178" s="100"/>
      <c r="I178" s="44">
        <f>I179</f>
        <v>301000</v>
      </c>
    </row>
    <row r="179" spans="1:9" ht="15" customHeight="1">
      <c r="A179" s="16" t="s">
        <v>121</v>
      </c>
      <c r="B179" s="184" t="s">
        <v>64</v>
      </c>
      <c r="C179" s="65" t="s">
        <v>11</v>
      </c>
      <c r="D179" s="8" t="s">
        <v>8</v>
      </c>
      <c r="E179" s="8" t="s">
        <v>58</v>
      </c>
      <c r="F179" s="8" t="s">
        <v>10</v>
      </c>
      <c r="G179" s="8" t="s">
        <v>33</v>
      </c>
      <c r="H179" s="98" t="s">
        <v>120</v>
      </c>
      <c r="I179" s="26">
        <v>301000</v>
      </c>
    </row>
    <row r="180" spans="1:9" ht="18" customHeight="1">
      <c r="A180" s="48" t="s">
        <v>181</v>
      </c>
      <c r="B180" s="184" t="s">
        <v>64</v>
      </c>
      <c r="C180" s="64" t="s">
        <v>11</v>
      </c>
      <c r="D180" s="43" t="s">
        <v>8</v>
      </c>
      <c r="E180" s="43" t="s">
        <v>58</v>
      </c>
      <c r="F180" s="43" t="s">
        <v>11</v>
      </c>
      <c r="G180" s="43" t="s">
        <v>33</v>
      </c>
      <c r="H180" s="100"/>
      <c r="I180" s="44">
        <f>I181</f>
        <v>319000</v>
      </c>
    </row>
    <row r="181" spans="1:9" ht="15" customHeight="1">
      <c r="A181" s="16" t="s">
        <v>121</v>
      </c>
      <c r="B181" s="184" t="s">
        <v>64</v>
      </c>
      <c r="C181" s="65" t="s">
        <v>11</v>
      </c>
      <c r="D181" s="8" t="s">
        <v>8</v>
      </c>
      <c r="E181" s="8" t="s">
        <v>58</v>
      </c>
      <c r="F181" s="8" t="s">
        <v>11</v>
      </c>
      <c r="G181" s="8" t="s">
        <v>33</v>
      </c>
      <c r="H181" s="98" t="s">
        <v>120</v>
      </c>
      <c r="I181" s="26">
        <v>319000</v>
      </c>
    </row>
    <row r="182" spans="1:9" ht="21" customHeight="1">
      <c r="A182" s="48" t="s">
        <v>182</v>
      </c>
      <c r="B182" s="184" t="s">
        <v>64</v>
      </c>
      <c r="C182" s="64" t="s">
        <v>11</v>
      </c>
      <c r="D182" s="43" t="s">
        <v>8</v>
      </c>
      <c r="E182" s="43" t="s">
        <v>58</v>
      </c>
      <c r="F182" s="43" t="s">
        <v>12</v>
      </c>
      <c r="G182" s="43" t="s">
        <v>33</v>
      </c>
      <c r="H182" s="100"/>
      <c r="I182" s="44">
        <f>I183</f>
        <v>526000</v>
      </c>
    </row>
    <row r="183" spans="1:9" ht="18" customHeight="1">
      <c r="A183" s="16" t="s">
        <v>121</v>
      </c>
      <c r="B183" s="184" t="s">
        <v>64</v>
      </c>
      <c r="C183" s="65" t="s">
        <v>11</v>
      </c>
      <c r="D183" s="8" t="s">
        <v>8</v>
      </c>
      <c r="E183" s="8" t="s">
        <v>58</v>
      </c>
      <c r="F183" s="8" t="s">
        <v>12</v>
      </c>
      <c r="G183" s="8" t="s">
        <v>33</v>
      </c>
      <c r="H183" s="98" t="s">
        <v>120</v>
      </c>
      <c r="I183" s="26">
        <v>526000</v>
      </c>
    </row>
    <row r="184" spans="1:9" ht="15.75" customHeight="1">
      <c r="A184" s="79" t="s">
        <v>20</v>
      </c>
      <c r="B184" s="185" t="s">
        <v>64</v>
      </c>
      <c r="C184" s="68" t="s">
        <v>14</v>
      </c>
      <c r="D184" s="17"/>
      <c r="E184" s="17"/>
      <c r="F184" s="17"/>
      <c r="G184" s="17"/>
      <c r="H184" s="142"/>
      <c r="I184" s="30">
        <f>I185+I189+I195+I215</f>
        <v>66961635.68</v>
      </c>
    </row>
    <row r="185" spans="1:9" ht="17.25" customHeight="1">
      <c r="A185" s="39" t="s">
        <v>25</v>
      </c>
      <c r="B185" s="184" t="s">
        <v>64</v>
      </c>
      <c r="C185" s="53" t="s">
        <v>14</v>
      </c>
      <c r="D185" s="7" t="s">
        <v>8</v>
      </c>
      <c r="E185" s="7"/>
      <c r="F185" s="7"/>
      <c r="G185" s="7"/>
      <c r="H185" s="133"/>
      <c r="I185" s="27">
        <f>I186</f>
        <v>4400000</v>
      </c>
    </row>
    <row r="186" spans="1:9" ht="18.75" customHeight="1">
      <c r="A186" s="40" t="s">
        <v>73</v>
      </c>
      <c r="B186" s="184" t="s">
        <v>64</v>
      </c>
      <c r="C186" s="52" t="s">
        <v>14</v>
      </c>
      <c r="D186" s="13" t="s">
        <v>8</v>
      </c>
      <c r="E186" s="13" t="s">
        <v>74</v>
      </c>
      <c r="F186" s="13" t="s">
        <v>33</v>
      </c>
      <c r="G186" s="13" t="s">
        <v>33</v>
      </c>
      <c r="H186" s="99"/>
      <c r="I186" s="25">
        <f>I187</f>
        <v>4400000</v>
      </c>
    </row>
    <row r="187" spans="1:9" ht="16.5" customHeight="1">
      <c r="A187" s="48" t="s">
        <v>56</v>
      </c>
      <c r="B187" s="184" t="s">
        <v>64</v>
      </c>
      <c r="C187" s="55" t="s">
        <v>14</v>
      </c>
      <c r="D187" s="43" t="s">
        <v>8</v>
      </c>
      <c r="E187" s="43" t="s">
        <v>74</v>
      </c>
      <c r="F187" s="43" t="s">
        <v>75</v>
      </c>
      <c r="G187" s="43" t="s">
        <v>8</v>
      </c>
      <c r="H187" s="100"/>
      <c r="I187" s="44">
        <f>I188</f>
        <v>4400000</v>
      </c>
    </row>
    <row r="188" spans="1:9" ht="18" customHeight="1">
      <c r="A188" s="16" t="s">
        <v>76</v>
      </c>
      <c r="B188" s="184" t="s">
        <v>64</v>
      </c>
      <c r="C188" s="67" t="s">
        <v>14</v>
      </c>
      <c r="D188" s="8" t="s">
        <v>8</v>
      </c>
      <c r="E188" s="8" t="s">
        <v>74</v>
      </c>
      <c r="F188" s="8" t="s">
        <v>75</v>
      </c>
      <c r="G188" s="8" t="s">
        <v>8</v>
      </c>
      <c r="H188" s="98" t="s">
        <v>32</v>
      </c>
      <c r="I188" s="26">
        <v>4400000</v>
      </c>
    </row>
    <row r="189" spans="1:9" ht="15.75" customHeight="1">
      <c r="A189" s="39" t="s">
        <v>21</v>
      </c>
      <c r="B189" s="184" t="s">
        <v>64</v>
      </c>
      <c r="C189" s="53" t="s">
        <v>14</v>
      </c>
      <c r="D189" s="7" t="s">
        <v>16</v>
      </c>
      <c r="E189" s="8"/>
      <c r="F189" s="8"/>
      <c r="G189" s="8"/>
      <c r="H189" s="98"/>
      <c r="I189" s="27">
        <f>I190+I192</f>
        <v>21156000</v>
      </c>
    </row>
    <row r="190" spans="1:9" ht="40.5" customHeight="1">
      <c r="A190" s="195" t="s">
        <v>93</v>
      </c>
      <c r="B190" s="184" t="s">
        <v>64</v>
      </c>
      <c r="C190" s="91" t="s">
        <v>14</v>
      </c>
      <c r="D190" s="87" t="s">
        <v>16</v>
      </c>
      <c r="E190" s="13" t="s">
        <v>160</v>
      </c>
      <c r="F190" s="13" t="s">
        <v>18</v>
      </c>
      <c r="G190" s="99" t="s">
        <v>33</v>
      </c>
      <c r="H190" s="99"/>
      <c r="I190" s="25">
        <f>I191</f>
        <v>20444000</v>
      </c>
    </row>
    <row r="191" spans="1:9" ht="25.5">
      <c r="A191" s="80" t="s">
        <v>165</v>
      </c>
      <c r="B191" s="184" t="s">
        <v>64</v>
      </c>
      <c r="C191" s="54" t="s">
        <v>14</v>
      </c>
      <c r="D191" s="8" t="s">
        <v>16</v>
      </c>
      <c r="E191" s="8" t="s">
        <v>160</v>
      </c>
      <c r="F191" s="8" t="s">
        <v>18</v>
      </c>
      <c r="G191" s="8" t="s">
        <v>33</v>
      </c>
      <c r="H191" s="98" t="s">
        <v>166</v>
      </c>
      <c r="I191" s="26">
        <v>20444000</v>
      </c>
    </row>
    <row r="192" spans="1:9" ht="15.75" customHeight="1">
      <c r="A192" s="23" t="s">
        <v>70</v>
      </c>
      <c r="B192" s="184" t="s">
        <v>64</v>
      </c>
      <c r="C192" s="56" t="s">
        <v>14</v>
      </c>
      <c r="D192" s="24" t="s">
        <v>16</v>
      </c>
      <c r="E192" s="24" t="s">
        <v>54</v>
      </c>
      <c r="F192" s="24" t="s">
        <v>33</v>
      </c>
      <c r="G192" s="24" t="s">
        <v>33</v>
      </c>
      <c r="H192" s="148"/>
      <c r="I192" s="25">
        <f>I193</f>
        <v>712000</v>
      </c>
    </row>
    <row r="193" spans="1:9" ht="106.5" customHeight="1">
      <c r="A193" s="155" t="s">
        <v>77</v>
      </c>
      <c r="B193" s="184" t="s">
        <v>64</v>
      </c>
      <c r="C193" s="55" t="s">
        <v>14</v>
      </c>
      <c r="D193" s="43" t="s">
        <v>16</v>
      </c>
      <c r="E193" s="43" t="s">
        <v>54</v>
      </c>
      <c r="F193" s="43" t="s">
        <v>167</v>
      </c>
      <c r="G193" s="43" t="s">
        <v>9</v>
      </c>
      <c r="H193" s="100"/>
      <c r="I193" s="44">
        <f>I194</f>
        <v>712000</v>
      </c>
    </row>
    <row r="194" spans="1:9" ht="15" customHeight="1">
      <c r="A194" s="16" t="s">
        <v>168</v>
      </c>
      <c r="B194" s="184" t="s">
        <v>64</v>
      </c>
      <c r="C194" s="54" t="s">
        <v>14</v>
      </c>
      <c r="D194" s="8" t="s">
        <v>16</v>
      </c>
      <c r="E194" s="8" t="s">
        <v>54</v>
      </c>
      <c r="F194" s="8" t="s">
        <v>167</v>
      </c>
      <c r="G194" s="8" t="s">
        <v>9</v>
      </c>
      <c r="H194" s="98" t="s">
        <v>183</v>
      </c>
      <c r="I194" s="31">
        <v>712000</v>
      </c>
    </row>
    <row r="195" spans="1:9" ht="18.75" customHeight="1">
      <c r="A195" s="39" t="s">
        <v>22</v>
      </c>
      <c r="B195" s="184" t="s">
        <v>64</v>
      </c>
      <c r="C195" s="53" t="s">
        <v>14</v>
      </c>
      <c r="D195" s="7" t="s">
        <v>18</v>
      </c>
      <c r="E195" s="8"/>
      <c r="F195" s="8"/>
      <c r="G195" s="8"/>
      <c r="H195" s="98"/>
      <c r="I195" s="27">
        <f>I196+I199+I202+I205+I210</f>
        <v>8796933.469999999</v>
      </c>
    </row>
    <row r="196" spans="1:9" ht="17.25" customHeight="1">
      <c r="A196" s="40" t="s">
        <v>220</v>
      </c>
      <c r="B196" s="184" t="s">
        <v>64</v>
      </c>
      <c r="C196" s="247" t="s">
        <v>14</v>
      </c>
      <c r="D196" s="248" t="s">
        <v>18</v>
      </c>
      <c r="E196" s="248" t="s">
        <v>221</v>
      </c>
      <c r="F196" s="248" t="s">
        <v>33</v>
      </c>
      <c r="G196" s="13" t="s">
        <v>33</v>
      </c>
      <c r="H196" s="99"/>
      <c r="I196" s="25">
        <f>I197</f>
        <v>613305</v>
      </c>
    </row>
    <row r="197" spans="1:9" ht="17.25" customHeight="1">
      <c r="A197" s="48" t="s">
        <v>222</v>
      </c>
      <c r="B197" s="184" t="s">
        <v>64</v>
      </c>
      <c r="C197" s="249" t="s">
        <v>14</v>
      </c>
      <c r="D197" s="250" t="s">
        <v>18</v>
      </c>
      <c r="E197" s="250" t="s">
        <v>221</v>
      </c>
      <c r="F197" s="250" t="s">
        <v>223</v>
      </c>
      <c r="G197" s="43" t="s">
        <v>224</v>
      </c>
      <c r="H197" s="100"/>
      <c r="I197" s="44">
        <f>I198</f>
        <v>613305</v>
      </c>
    </row>
    <row r="198" spans="1:9" ht="15" customHeight="1">
      <c r="A198" s="74" t="s">
        <v>218</v>
      </c>
      <c r="B198" s="184" t="s">
        <v>64</v>
      </c>
      <c r="C198" s="251" t="s">
        <v>14</v>
      </c>
      <c r="D198" s="252" t="s">
        <v>18</v>
      </c>
      <c r="E198" s="252" t="s">
        <v>221</v>
      </c>
      <c r="F198" s="252" t="s">
        <v>223</v>
      </c>
      <c r="G198" s="8" t="s">
        <v>224</v>
      </c>
      <c r="H198" s="98" t="s">
        <v>32</v>
      </c>
      <c r="I198" s="26">
        <v>613305</v>
      </c>
    </row>
    <row r="199" spans="1:9" ht="12.75">
      <c r="A199" s="23" t="s">
        <v>70</v>
      </c>
      <c r="B199" s="184" t="s">
        <v>64</v>
      </c>
      <c r="C199" s="56" t="s">
        <v>14</v>
      </c>
      <c r="D199" s="24" t="s">
        <v>18</v>
      </c>
      <c r="E199" s="24" t="s">
        <v>54</v>
      </c>
      <c r="F199" s="24" t="s">
        <v>33</v>
      </c>
      <c r="G199" s="24" t="s">
        <v>33</v>
      </c>
      <c r="H199" s="148"/>
      <c r="I199" s="25">
        <f>I200</f>
        <v>38000</v>
      </c>
    </row>
    <row r="200" spans="1:9" ht="12.75">
      <c r="A200" s="48" t="s">
        <v>87</v>
      </c>
      <c r="B200" s="184" t="s">
        <v>64</v>
      </c>
      <c r="C200" s="55" t="s">
        <v>14</v>
      </c>
      <c r="D200" s="43" t="s">
        <v>18</v>
      </c>
      <c r="E200" s="43" t="s">
        <v>54</v>
      </c>
      <c r="F200" s="43" t="s">
        <v>163</v>
      </c>
      <c r="G200" s="43" t="s">
        <v>16</v>
      </c>
      <c r="H200" s="100"/>
      <c r="I200" s="44">
        <f>I201</f>
        <v>38000</v>
      </c>
    </row>
    <row r="201" spans="1:9" ht="12.75">
      <c r="A201" s="16" t="s">
        <v>103</v>
      </c>
      <c r="B201" s="184" t="s">
        <v>64</v>
      </c>
      <c r="C201" s="54" t="s">
        <v>14</v>
      </c>
      <c r="D201" s="8" t="s">
        <v>18</v>
      </c>
      <c r="E201" s="8" t="s">
        <v>54</v>
      </c>
      <c r="F201" s="8" t="s">
        <v>163</v>
      </c>
      <c r="G201" s="8" t="s">
        <v>16</v>
      </c>
      <c r="H201" s="98" t="s">
        <v>32</v>
      </c>
      <c r="I201" s="31">
        <v>38000</v>
      </c>
    </row>
    <row r="202" spans="1:9" ht="12.75">
      <c r="A202" s="40" t="s">
        <v>225</v>
      </c>
      <c r="B202" s="184" t="s">
        <v>64</v>
      </c>
      <c r="C202" s="247" t="s">
        <v>14</v>
      </c>
      <c r="D202" s="248" t="s">
        <v>18</v>
      </c>
      <c r="E202" s="248" t="s">
        <v>226</v>
      </c>
      <c r="F202" s="248" t="s">
        <v>33</v>
      </c>
      <c r="G202" s="13" t="s">
        <v>33</v>
      </c>
      <c r="H202" s="99"/>
      <c r="I202" s="25">
        <f>I203</f>
        <v>1245195</v>
      </c>
    </row>
    <row r="203" spans="1:9" ht="12.75">
      <c r="A203" s="48" t="s">
        <v>227</v>
      </c>
      <c r="B203" s="184" t="s">
        <v>64</v>
      </c>
      <c r="C203" s="253" t="s">
        <v>14</v>
      </c>
      <c r="D203" s="250" t="s">
        <v>18</v>
      </c>
      <c r="E203" s="250" t="s">
        <v>226</v>
      </c>
      <c r="F203" s="250" t="s">
        <v>60</v>
      </c>
      <c r="G203" s="43" t="s">
        <v>8</v>
      </c>
      <c r="H203" s="100"/>
      <c r="I203" s="44">
        <f>I204</f>
        <v>1245195</v>
      </c>
    </row>
    <row r="204" spans="1:9" ht="12.75">
      <c r="A204" s="193" t="s">
        <v>218</v>
      </c>
      <c r="B204" s="184" t="s">
        <v>64</v>
      </c>
      <c r="C204" s="254" t="s">
        <v>14</v>
      </c>
      <c r="D204" s="252" t="s">
        <v>18</v>
      </c>
      <c r="E204" s="252" t="s">
        <v>226</v>
      </c>
      <c r="F204" s="252" t="s">
        <v>60</v>
      </c>
      <c r="G204" s="8" t="s">
        <v>8</v>
      </c>
      <c r="H204" s="98" t="s">
        <v>32</v>
      </c>
      <c r="I204" s="26">
        <v>1245195</v>
      </c>
    </row>
    <row r="205" spans="1:9" ht="12.75">
      <c r="A205" s="40" t="s">
        <v>150</v>
      </c>
      <c r="B205" s="184" t="s">
        <v>64</v>
      </c>
      <c r="C205" s="52" t="s">
        <v>14</v>
      </c>
      <c r="D205" s="13" t="s">
        <v>18</v>
      </c>
      <c r="E205" s="13" t="s">
        <v>151</v>
      </c>
      <c r="F205" s="13" t="s">
        <v>33</v>
      </c>
      <c r="G205" s="13" t="s">
        <v>33</v>
      </c>
      <c r="H205" s="99"/>
      <c r="I205" s="25">
        <f>I206</f>
        <v>6060433.47</v>
      </c>
    </row>
    <row r="206" spans="1:9" ht="25.5">
      <c r="A206" s="48" t="s">
        <v>152</v>
      </c>
      <c r="B206" s="184" t="s">
        <v>64</v>
      </c>
      <c r="C206" s="55" t="s">
        <v>14</v>
      </c>
      <c r="D206" s="43" t="s">
        <v>18</v>
      </c>
      <c r="E206" s="43" t="s">
        <v>151</v>
      </c>
      <c r="F206" s="43" t="s">
        <v>16</v>
      </c>
      <c r="G206" s="43" t="s">
        <v>33</v>
      </c>
      <c r="H206" s="100"/>
      <c r="I206" s="44">
        <f>I207+I208+I209</f>
        <v>6060433.47</v>
      </c>
    </row>
    <row r="207" spans="1:9" ht="12.75">
      <c r="A207" s="193" t="s">
        <v>103</v>
      </c>
      <c r="B207" s="184" t="s">
        <v>64</v>
      </c>
      <c r="C207" s="67" t="s">
        <v>14</v>
      </c>
      <c r="D207" s="8" t="s">
        <v>18</v>
      </c>
      <c r="E207" s="8" t="s">
        <v>151</v>
      </c>
      <c r="F207" s="8" t="s">
        <v>16</v>
      </c>
      <c r="G207" s="8" t="s">
        <v>33</v>
      </c>
      <c r="H207" s="98" t="s">
        <v>32</v>
      </c>
      <c r="I207" s="26">
        <v>3525000</v>
      </c>
    </row>
    <row r="208" spans="1:9" ht="12.75">
      <c r="A208" s="16" t="s">
        <v>213</v>
      </c>
      <c r="B208" s="184" t="s">
        <v>64</v>
      </c>
      <c r="C208" s="67" t="s">
        <v>14</v>
      </c>
      <c r="D208" s="8" t="s">
        <v>18</v>
      </c>
      <c r="E208" s="8" t="s">
        <v>151</v>
      </c>
      <c r="F208" s="8" t="s">
        <v>16</v>
      </c>
      <c r="G208" s="8" t="s">
        <v>33</v>
      </c>
      <c r="H208" s="98" t="s">
        <v>194</v>
      </c>
      <c r="I208" s="26">
        <v>2275000</v>
      </c>
    </row>
    <row r="209" spans="1:9" ht="12.75">
      <c r="A209" s="193" t="s">
        <v>218</v>
      </c>
      <c r="B209" s="184" t="s">
        <v>64</v>
      </c>
      <c r="C209" s="67" t="s">
        <v>14</v>
      </c>
      <c r="D209" s="8" t="s">
        <v>18</v>
      </c>
      <c r="E209" s="8" t="s">
        <v>151</v>
      </c>
      <c r="F209" s="8" t="s">
        <v>16</v>
      </c>
      <c r="G209" s="8" t="s">
        <v>33</v>
      </c>
      <c r="H209" s="98" t="s">
        <v>32</v>
      </c>
      <c r="I209" s="26">
        <v>260433.47</v>
      </c>
    </row>
    <row r="210" spans="1:9" ht="12.75">
      <c r="A210" s="82" t="s">
        <v>59</v>
      </c>
      <c r="B210" s="184" t="s">
        <v>64</v>
      </c>
      <c r="C210" s="63" t="s">
        <v>14</v>
      </c>
      <c r="D210" s="20" t="s">
        <v>18</v>
      </c>
      <c r="E210" s="20" t="s">
        <v>58</v>
      </c>
      <c r="F210" s="20" t="s">
        <v>33</v>
      </c>
      <c r="G210" s="20" t="s">
        <v>33</v>
      </c>
      <c r="H210" s="140"/>
      <c r="I210" s="25">
        <f>I211+I213</f>
        <v>840000</v>
      </c>
    </row>
    <row r="211" spans="1:9" ht="12.75">
      <c r="A211" s="48" t="s">
        <v>81</v>
      </c>
      <c r="B211" s="184" t="s">
        <v>64</v>
      </c>
      <c r="C211" s="69" t="s">
        <v>14</v>
      </c>
      <c r="D211" s="50" t="s">
        <v>18</v>
      </c>
      <c r="E211" s="50" t="s">
        <v>58</v>
      </c>
      <c r="F211" s="51" t="s">
        <v>15</v>
      </c>
      <c r="G211" s="51" t="s">
        <v>33</v>
      </c>
      <c r="H211" s="149"/>
      <c r="I211" s="44">
        <f>I212</f>
        <v>640000</v>
      </c>
    </row>
    <row r="212" spans="1:9" ht="25.5">
      <c r="A212" s="16" t="s">
        <v>168</v>
      </c>
      <c r="B212" s="184" t="s">
        <v>64</v>
      </c>
      <c r="C212" s="54" t="s">
        <v>14</v>
      </c>
      <c r="D212" s="8" t="s">
        <v>18</v>
      </c>
      <c r="E212" s="8" t="s">
        <v>58</v>
      </c>
      <c r="F212" s="8" t="s">
        <v>15</v>
      </c>
      <c r="G212" s="8" t="s">
        <v>33</v>
      </c>
      <c r="H212" s="98" t="s">
        <v>183</v>
      </c>
      <c r="I212" s="115">
        <v>640000</v>
      </c>
    </row>
    <row r="213" spans="1:9" ht="12.75">
      <c r="A213" s="48" t="s">
        <v>191</v>
      </c>
      <c r="B213" s="184" t="s">
        <v>64</v>
      </c>
      <c r="C213" s="69" t="s">
        <v>14</v>
      </c>
      <c r="D213" s="50" t="s">
        <v>18</v>
      </c>
      <c r="E213" s="50" t="s">
        <v>58</v>
      </c>
      <c r="F213" s="51" t="s">
        <v>60</v>
      </c>
      <c r="G213" s="51" t="s">
        <v>33</v>
      </c>
      <c r="H213" s="149"/>
      <c r="I213" s="44">
        <f>I214</f>
        <v>200000</v>
      </c>
    </row>
    <row r="214" spans="1:9" ht="12.75">
      <c r="A214" s="114" t="s">
        <v>80</v>
      </c>
      <c r="B214" s="184" t="s">
        <v>64</v>
      </c>
      <c r="C214" s="54" t="s">
        <v>14</v>
      </c>
      <c r="D214" s="8" t="s">
        <v>18</v>
      </c>
      <c r="E214" s="8" t="s">
        <v>58</v>
      </c>
      <c r="F214" s="8" t="s">
        <v>60</v>
      </c>
      <c r="G214" s="8" t="s">
        <v>33</v>
      </c>
      <c r="H214" s="98" t="s">
        <v>88</v>
      </c>
      <c r="I214" s="115">
        <v>200000</v>
      </c>
    </row>
    <row r="215" spans="1:9" ht="12.75">
      <c r="A215" s="39" t="s">
        <v>128</v>
      </c>
      <c r="B215" s="184" t="s">
        <v>64</v>
      </c>
      <c r="C215" s="53" t="s">
        <v>14</v>
      </c>
      <c r="D215" s="7" t="s">
        <v>19</v>
      </c>
      <c r="E215" s="12"/>
      <c r="F215" s="12"/>
      <c r="G215" s="12"/>
      <c r="H215" s="151"/>
      <c r="I215" s="27">
        <f>I216+I219+I221+I225+I229</f>
        <v>32608702.21</v>
      </c>
    </row>
    <row r="216" spans="1:9" ht="51">
      <c r="A216" s="48" t="s">
        <v>184</v>
      </c>
      <c r="B216" s="184" t="s">
        <v>64</v>
      </c>
      <c r="C216" s="64" t="s">
        <v>14</v>
      </c>
      <c r="D216" s="46" t="s">
        <v>19</v>
      </c>
      <c r="E216" s="43" t="s">
        <v>160</v>
      </c>
      <c r="F216" s="43" t="s">
        <v>8</v>
      </c>
      <c r="G216" s="43" t="s">
        <v>33</v>
      </c>
      <c r="H216" s="145"/>
      <c r="I216" s="44">
        <f>I217+I218</f>
        <v>18750721.55</v>
      </c>
    </row>
    <row r="217" spans="1:9" ht="12.75">
      <c r="A217" s="16" t="s">
        <v>76</v>
      </c>
      <c r="B217" s="184" t="s">
        <v>64</v>
      </c>
      <c r="C217" s="65" t="s">
        <v>14</v>
      </c>
      <c r="D217" s="9" t="s">
        <v>19</v>
      </c>
      <c r="E217" s="8" t="s">
        <v>160</v>
      </c>
      <c r="F217" s="8" t="s">
        <v>8</v>
      </c>
      <c r="G217" s="8" t="s">
        <v>33</v>
      </c>
      <c r="H217" s="146" t="s">
        <v>32</v>
      </c>
      <c r="I217" s="26">
        <v>17881000</v>
      </c>
    </row>
    <row r="218" spans="1:9" ht="12.75">
      <c r="A218" s="16" t="s">
        <v>218</v>
      </c>
      <c r="B218" s="184" t="s">
        <v>64</v>
      </c>
      <c r="C218" s="65" t="s">
        <v>14</v>
      </c>
      <c r="D218" s="9" t="s">
        <v>19</v>
      </c>
      <c r="E218" s="8" t="s">
        <v>160</v>
      </c>
      <c r="F218" s="8" t="s">
        <v>8</v>
      </c>
      <c r="G218" s="8" t="s">
        <v>33</v>
      </c>
      <c r="H218" s="146" t="s">
        <v>32</v>
      </c>
      <c r="I218" s="26">
        <v>869721.55</v>
      </c>
    </row>
    <row r="219" spans="1:9" ht="12.75">
      <c r="A219" s="155" t="s">
        <v>129</v>
      </c>
      <c r="B219" s="184" t="s">
        <v>64</v>
      </c>
      <c r="C219" s="64" t="s">
        <v>14</v>
      </c>
      <c r="D219" s="46" t="s">
        <v>19</v>
      </c>
      <c r="E219" s="43" t="s">
        <v>160</v>
      </c>
      <c r="F219" s="43" t="s">
        <v>9</v>
      </c>
      <c r="G219" s="43" t="s">
        <v>33</v>
      </c>
      <c r="H219" s="145"/>
      <c r="I219" s="44">
        <f>I220</f>
        <v>688000</v>
      </c>
    </row>
    <row r="220" spans="1:9" ht="12.75">
      <c r="A220" s="114" t="s">
        <v>80</v>
      </c>
      <c r="B220" s="184" t="s">
        <v>64</v>
      </c>
      <c r="C220" s="65" t="s">
        <v>14</v>
      </c>
      <c r="D220" s="9" t="s">
        <v>19</v>
      </c>
      <c r="E220" s="8" t="s">
        <v>160</v>
      </c>
      <c r="F220" s="8" t="s">
        <v>9</v>
      </c>
      <c r="G220" s="8" t="s">
        <v>33</v>
      </c>
      <c r="H220" s="146" t="s">
        <v>88</v>
      </c>
      <c r="I220" s="26">
        <v>688000</v>
      </c>
    </row>
    <row r="221" spans="1:9" ht="38.25">
      <c r="A221" s="48" t="s">
        <v>104</v>
      </c>
      <c r="B221" s="184" t="s">
        <v>64</v>
      </c>
      <c r="C221" s="64" t="s">
        <v>14</v>
      </c>
      <c r="D221" s="46" t="s">
        <v>19</v>
      </c>
      <c r="E221" s="43" t="s">
        <v>160</v>
      </c>
      <c r="F221" s="43" t="s">
        <v>10</v>
      </c>
      <c r="G221" s="43" t="s">
        <v>33</v>
      </c>
      <c r="H221" s="145"/>
      <c r="I221" s="44">
        <f>SUM(I222:I224)</f>
        <v>2494674.23</v>
      </c>
    </row>
    <row r="222" spans="1:9" ht="12.75">
      <c r="A222" s="16" t="s">
        <v>76</v>
      </c>
      <c r="B222" s="184" t="s">
        <v>64</v>
      </c>
      <c r="C222" s="65" t="s">
        <v>14</v>
      </c>
      <c r="D222" s="9" t="s">
        <v>19</v>
      </c>
      <c r="E222" s="8" t="s">
        <v>160</v>
      </c>
      <c r="F222" s="8" t="s">
        <v>10</v>
      </c>
      <c r="G222" s="8" t="s">
        <v>33</v>
      </c>
      <c r="H222" s="146" t="s">
        <v>32</v>
      </c>
      <c r="I222" s="26">
        <v>2273000</v>
      </c>
    </row>
    <row r="223" spans="1:9" ht="12.75">
      <c r="A223" s="16" t="s">
        <v>218</v>
      </c>
      <c r="B223" s="184" t="s">
        <v>64</v>
      </c>
      <c r="C223" s="65" t="s">
        <v>14</v>
      </c>
      <c r="D223" s="9" t="s">
        <v>19</v>
      </c>
      <c r="E223" s="8" t="s">
        <v>160</v>
      </c>
      <c r="F223" s="8" t="s">
        <v>10</v>
      </c>
      <c r="G223" s="8" t="s">
        <v>33</v>
      </c>
      <c r="H223" s="146" t="s">
        <v>32</v>
      </c>
      <c r="I223" s="26">
        <v>132674.23</v>
      </c>
    </row>
    <row r="224" spans="1:9" ht="25.5">
      <c r="A224" s="16" t="s">
        <v>168</v>
      </c>
      <c r="B224" s="184" t="s">
        <v>64</v>
      </c>
      <c r="C224" s="65" t="s">
        <v>14</v>
      </c>
      <c r="D224" s="9" t="s">
        <v>19</v>
      </c>
      <c r="E224" s="8" t="s">
        <v>160</v>
      </c>
      <c r="F224" s="8" t="s">
        <v>10</v>
      </c>
      <c r="G224" s="8" t="s">
        <v>33</v>
      </c>
      <c r="H224" s="146" t="s">
        <v>183</v>
      </c>
      <c r="I224" s="26">
        <v>89000</v>
      </c>
    </row>
    <row r="225" spans="1:9" ht="12.75">
      <c r="A225" s="23" t="s">
        <v>70</v>
      </c>
      <c r="B225" s="184" t="s">
        <v>64</v>
      </c>
      <c r="C225" s="56" t="s">
        <v>14</v>
      </c>
      <c r="D225" s="24" t="s">
        <v>19</v>
      </c>
      <c r="E225" s="24" t="s">
        <v>54</v>
      </c>
      <c r="F225" s="24" t="s">
        <v>33</v>
      </c>
      <c r="G225" s="24" t="s">
        <v>33</v>
      </c>
      <c r="H225" s="148"/>
      <c r="I225" s="25">
        <f>I226</f>
        <v>8972172</v>
      </c>
    </row>
    <row r="226" spans="1:9" ht="38.25">
      <c r="A226" s="81" t="s">
        <v>66</v>
      </c>
      <c r="B226" s="184" t="s">
        <v>64</v>
      </c>
      <c r="C226" s="49" t="s">
        <v>14</v>
      </c>
      <c r="D226" s="47" t="s">
        <v>19</v>
      </c>
      <c r="E226" s="200" t="s">
        <v>54</v>
      </c>
      <c r="F226" s="200" t="s">
        <v>185</v>
      </c>
      <c r="G226" s="200" t="s">
        <v>19</v>
      </c>
      <c r="H226" s="209"/>
      <c r="I226" s="202">
        <f>I227+I228</f>
        <v>8972172</v>
      </c>
    </row>
    <row r="227" spans="1:9" ht="12.75">
      <c r="A227" s="16" t="s">
        <v>76</v>
      </c>
      <c r="B227" s="184" t="s">
        <v>64</v>
      </c>
      <c r="C227" s="70" t="s">
        <v>14</v>
      </c>
      <c r="D227" s="15" t="s">
        <v>19</v>
      </c>
      <c r="E227" s="204" t="s">
        <v>54</v>
      </c>
      <c r="F227" s="204" t="s">
        <v>185</v>
      </c>
      <c r="G227" s="204" t="s">
        <v>19</v>
      </c>
      <c r="H227" s="210" t="s">
        <v>32</v>
      </c>
      <c r="I227" s="206">
        <v>6067000</v>
      </c>
    </row>
    <row r="228" spans="1:9" ht="12.75">
      <c r="A228" s="16" t="s">
        <v>218</v>
      </c>
      <c r="B228" s="184" t="s">
        <v>64</v>
      </c>
      <c r="C228" s="70" t="s">
        <v>14</v>
      </c>
      <c r="D228" s="15" t="s">
        <v>19</v>
      </c>
      <c r="E228" s="204" t="s">
        <v>54</v>
      </c>
      <c r="F228" s="204" t="s">
        <v>185</v>
      </c>
      <c r="G228" s="204" t="s">
        <v>19</v>
      </c>
      <c r="H228" s="210" t="s">
        <v>32</v>
      </c>
      <c r="I228" s="206">
        <v>2905172</v>
      </c>
    </row>
    <row r="229" spans="1:9" ht="25.5">
      <c r="A229" s="155" t="s">
        <v>169</v>
      </c>
      <c r="B229" s="184" t="s">
        <v>64</v>
      </c>
      <c r="C229" s="64" t="s">
        <v>14</v>
      </c>
      <c r="D229" s="46" t="s">
        <v>19</v>
      </c>
      <c r="E229" s="43" t="s">
        <v>159</v>
      </c>
      <c r="F229" s="43" t="s">
        <v>14</v>
      </c>
      <c r="G229" s="43" t="s">
        <v>33</v>
      </c>
      <c r="H229" s="145"/>
      <c r="I229" s="44">
        <f>SUM(I230:I232)</f>
        <v>1703134.43</v>
      </c>
    </row>
    <row r="230" spans="1:9" ht="12.75">
      <c r="A230" s="16" t="s">
        <v>76</v>
      </c>
      <c r="B230" s="184" t="s">
        <v>64</v>
      </c>
      <c r="C230" s="65" t="s">
        <v>14</v>
      </c>
      <c r="D230" s="9" t="s">
        <v>19</v>
      </c>
      <c r="E230" s="8" t="s">
        <v>159</v>
      </c>
      <c r="F230" s="8" t="s">
        <v>14</v>
      </c>
      <c r="G230" s="8" t="s">
        <v>33</v>
      </c>
      <c r="H230" s="146" t="s">
        <v>32</v>
      </c>
      <c r="I230" s="26">
        <v>592000</v>
      </c>
    </row>
    <row r="231" spans="1:9" ht="12.75">
      <c r="A231" s="16" t="s">
        <v>218</v>
      </c>
      <c r="B231" s="184" t="s">
        <v>64</v>
      </c>
      <c r="C231" s="65" t="s">
        <v>14</v>
      </c>
      <c r="D231" s="9" t="s">
        <v>19</v>
      </c>
      <c r="E231" s="8" t="s">
        <v>159</v>
      </c>
      <c r="F231" s="8" t="s">
        <v>14</v>
      </c>
      <c r="G231" s="8" t="s">
        <v>33</v>
      </c>
      <c r="H231" s="146" t="s">
        <v>32</v>
      </c>
      <c r="I231" s="26">
        <v>192134.43</v>
      </c>
    </row>
    <row r="232" spans="1:9" ht="12.75">
      <c r="A232" s="16" t="s">
        <v>213</v>
      </c>
      <c r="B232" s="184" t="s">
        <v>64</v>
      </c>
      <c r="C232" s="65" t="s">
        <v>14</v>
      </c>
      <c r="D232" s="9" t="s">
        <v>19</v>
      </c>
      <c r="E232" s="8" t="s">
        <v>159</v>
      </c>
      <c r="F232" s="8" t="s">
        <v>14</v>
      </c>
      <c r="G232" s="8" t="s">
        <v>33</v>
      </c>
      <c r="H232" s="146" t="s">
        <v>194</v>
      </c>
      <c r="I232" s="26">
        <v>919000</v>
      </c>
    </row>
    <row r="233" spans="1:9" ht="12.75">
      <c r="A233" s="161" t="s">
        <v>130</v>
      </c>
      <c r="B233" s="185" t="s">
        <v>64</v>
      </c>
      <c r="C233" s="162" t="s">
        <v>60</v>
      </c>
      <c r="D233" s="123"/>
      <c r="E233" s="110"/>
      <c r="F233" s="110"/>
      <c r="G233" s="110"/>
      <c r="H233" s="163"/>
      <c r="I233" s="164">
        <f>I234</f>
        <v>396000</v>
      </c>
    </row>
    <row r="234" spans="1:9" ht="12.75">
      <c r="A234" s="165" t="s">
        <v>139</v>
      </c>
      <c r="B234" s="184" t="s">
        <v>64</v>
      </c>
      <c r="C234" s="94" t="s">
        <v>60</v>
      </c>
      <c r="D234" s="10" t="s">
        <v>15</v>
      </c>
      <c r="E234" s="7"/>
      <c r="F234" s="7"/>
      <c r="G234" s="7"/>
      <c r="H234" s="143"/>
      <c r="I234" s="27">
        <f>I235</f>
        <v>396000</v>
      </c>
    </row>
    <row r="235" spans="1:9" ht="12.75">
      <c r="A235" s="82" t="s">
        <v>59</v>
      </c>
      <c r="B235" s="184" t="s">
        <v>64</v>
      </c>
      <c r="C235" s="63" t="s">
        <v>60</v>
      </c>
      <c r="D235" s="20" t="s">
        <v>15</v>
      </c>
      <c r="E235" s="20" t="s">
        <v>58</v>
      </c>
      <c r="F235" s="20" t="s">
        <v>33</v>
      </c>
      <c r="G235" s="20" t="s">
        <v>33</v>
      </c>
      <c r="H235" s="140"/>
      <c r="I235" s="25">
        <f>I236</f>
        <v>396000</v>
      </c>
    </row>
    <row r="236" spans="1:9" ht="12.75">
      <c r="A236" s="48" t="s">
        <v>131</v>
      </c>
      <c r="B236" s="184" t="s">
        <v>64</v>
      </c>
      <c r="C236" s="69" t="s">
        <v>60</v>
      </c>
      <c r="D236" s="50" t="s">
        <v>15</v>
      </c>
      <c r="E236" s="50" t="s">
        <v>58</v>
      </c>
      <c r="F236" s="51" t="s">
        <v>18</v>
      </c>
      <c r="G236" s="51" t="s">
        <v>33</v>
      </c>
      <c r="H236" s="149"/>
      <c r="I236" s="44">
        <f>I237</f>
        <v>396000</v>
      </c>
    </row>
    <row r="237" spans="1:9" ht="12.75">
      <c r="A237" s="16" t="s">
        <v>5</v>
      </c>
      <c r="B237" s="184" t="s">
        <v>64</v>
      </c>
      <c r="C237" s="54" t="s">
        <v>60</v>
      </c>
      <c r="D237" s="8" t="s">
        <v>15</v>
      </c>
      <c r="E237" s="8" t="s">
        <v>58</v>
      </c>
      <c r="F237" s="8" t="s">
        <v>18</v>
      </c>
      <c r="G237" s="8" t="s">
        <v>33</v>
      </c>
      <c r="H237" s="98" t="s">
        <v>83</v>
      </c>
      <c r="I237" s="115">
        <v>396000</v>
      </c>
    </row>
    <row r="238" spans="1:9" ht="12.75">
      <c r="A238" s="125" t="s">
        <v>132</v>
      </c>
      <c r="B238" s="185" t="s">
        <v>64</v>
      </c>
      <c r="C238" s="123" t="s">
        <v>13</v>
      </c>
      <c r="D238" s="123"/>
      <c r="E238" s="110"/>
      <c r="F238" s="110"/>
      <c r="G238" s="110"/>
      <c r="H238" s="163"/>
      <c r="I238" s="164">
        <f>I239</f>
        <v>600000</v>
      </c>
    </row>
    <row r="239" spans="1:9" ht="12.75">
      <c r="A239" s="165" t="s">
        <v>52</v>
      </c>
      <c r="B239" s="184" t="s">
        <v>64</v>
      </c>
      <c r="C239" s="94" t="s">
        <v>13</v>
      </c>
      <c r="D239" s="10" t="s">
        <v>16</v>
      </c>
      <c r="E239" s="7"/>
      <c r="F239" s="7"/>
      <c r="G239" s="7"/>
      <c r="H239" s="143"/>
      <c r="I239" s="27">
        <f>I240</f>
        <v>600000</v>
      </c>
    </row>
    <row r="240" spans="1:9" ht="25.5">
      <c r="A240" s="224" t="s">
        <v>133</v>
      </c>
      <c r="B240" s="184" t="s">
        <v>64</v>
      </c>
      <c r="C240" s="186" t="s">
        <v>13</v>
      </c>
      <c r="D240" s="20" t="s">
        <v>16</v>
      </c>
      <c r="E240" s="20" t="s">
        <v>30</v>
      </c>
      <c r="F240" s="20" t="s">
        <v>33</v>
      </c>
      <c r="G240" s="20" t="s">
        <v>33</v>
      </c>
      <c r="H240" s="140"/>
      <c r="I240" s="25">
        <f>I241</f>
        <v>600000</v>
      </c>
    </row>
    <row r="241" spans="1:9" ht="25.5">
      <c r="A241" s="74" t="s">
        <v>172</v>
      </c>
      <c r="B241" s="184" t="s">
        <v>64</v>
      </c>
      <c r="C241" s="54" t="s">
        <v>13</v>
      </c>
      <c r="D241" s="8" t="s">
        <v>16</v>
      </c>
      <c r="E241" s="8" t="s">
        <v>30</v>
      </c>
      <c r="F241" s="8" t="s">
        <v>33</v>
      </c>
      <c r="G241" s="8" t="s">
        <v>33</v>
      </c>
      <c r="H241" s="98" t="s">
        <v>100</v>
      </c>
      <c r="I241" s="115">
        <v>600000</v>
      </c>
    </row>
    <row r="242" spans="1:9" ht="15.75">
      <c r="A242" s="170" t="s">
        <v>122</v>
      </c>
      <c r="B242" s="185" t="s">
        <v>64</v>
      </c>
      <c r="C242" s="166" t="s">
        <v>105</v>
      </c>
      <c r="D242" s="167"/>
      <c r="E242" s="167"/>
      <c r="F242" s="167"/>
      <c r="G242" s="167"/>
      <c r="H242" s="168"/>
      <c r="I242" s="169">
        <f>I243</f>
        <v>2400000</v>
      </c>
    </row>
    <row r="243" spans="1:9" ht="12.75">
      <c r="A243" s="171" t="s">
        <v>134</v>
      </c>
      <c r="B243" s="184" t="s">
        <v>64</v>
      </c>
      <c r="C243" s="53" t="s">
        <v>105</v>
      </c>
      <c r="D243" s="21" t="s">
        <v>8</v>
      </c>
      <c r="E243" s="21"/>
      <c r="F243" s="21"/>
      <c r="G243" s="21"/>
      <c r="H243" s="127"/>
      <c r="I243" s="172">
        <f>I244</f>
        <v>2400000</v>
      </c>
    </row>
    <row r="244" spans="1:9" ht="12.75">
      <c r="A244" s="159" t="s">
        <v>141</v>
      </c>
      <c r="B244" s="184" t="s">
        <v>64</v>
      </c>
      <c r="C244" s="55" t="s">
        <v>105</v>
      </c>
      <c r="D244" s="43" t="s">
        <v>8</v>
      </c>
      <c r="E244" s="43" t="s">
        <v>123</v>
      </c>
      <c r="F244" s="43" t="s">
        <v>18</v>
      </c>
      <c r="G244" s="43" t="s">
        <v>33</v>
      </c>
      <c r="H244" s="100"/>
      <c r="I244" s="173">
        <f>I245</f>
        <v>2400000</v>
      </c>
    </row>
    <row r="245" spans="1:9" ht="12.75">
      <c r="A245" s="150" t="s">
        <v>91</v>
      </c>
      <c r="B245" s="184" t="s">
        <v>64</v>
      </c>
      <c r="C245" s="54" t="s">
        <v>105</v>
      </c>
      <c r="D245" s="8" t="s">
        <v>8</v>
      </c>
      <c r="E245" s="8" t="s">
        <v>123</v>
      </c>
      <c r="F245" s="8" t="s">
        <v>18</v>
      </c>
      <c r="G245" s="8" t="s">
        <v>33</v>
      </c>
      <c r="H245" s="98" t="s">
        <v>92</v>
      </c>
      <c r="I245" s="115">
        <v>2400000</v>
      </c>
    </row>
    <row r="246" spans="1:9" ht="25.5">
      <c r="A246" s="125" t="s">
        <v>135</v>
      </c>
      <c r="B246" s="185" t="s">
        <v>64</v>
      </c>
      <c r="C246" s="109" t="s">
        <v>67</v>
      </c>
      <c r="D246" s="110"/>
      <c r="E246" s="110"/>
      <c r="F246" s="110"/>
      <c r="G246" s="110"/>
      <c r="H246" s="141"/>
      <c r="I246" s="164">
        <f>I247</f>
        <v>9615000</v>
      </c>
    </row>
    <row r="247" spans="1:9" ht="25.5">
      <c r="A247" s="84" t="s">
        <v>136</v>
      </c>
      <c r="B247" s="184" t="s">
        <v>64</v>
      </c>
      <c r="C247" s="108" t="s">
        <v>67</v>
      </c>
      <c r="D247" s="112" t="s">
        <v>8</v>
      </c>
      <c r="E247" s="90"/>
      <c r="F247" s="34"/>
      <c r="G247" s="34"/>
      <c r="H247" s="152"/>
      <c r="I247" s="27">
        <f>I248</f>
        <v>9615000</v>
      </c>
    </row>
    <row r="248" spans="1:9" ht="12.75">
      <c r="A248" s="83" t="s">
        <v>84</v>
      </c>
      <c r="B248" s="184" t="s">
        <v>64</v>
      </c>
      <c r="C248" s="111" t="s">
        <v>67</v>
      </c>
      <c r="D248" s="101" t="s">
        <v>8</v>
      </c>
      <c r="E248" s="102" t="s">
        <v>85</v>
      </c>
      <c r="F248" s="101" t="s">
        <v>33</v>
      </c>
      <c r="G248" s="96" t="s">
        <v>33</v>
      </c>
      <c r="H248" s="130"/>
      <c r="I248" s="25">
        <f>I249+I251</f>
        <v>9615000</v>
      </c>
    </row>
    <row r="249" spans="1:9" ht="12.75">
      <c r="A249" s="107" t="s">
        <v>96</v>
      </c>
      <c r="B249" s="184" t="s">
        <v>64</v>
      </c>
      <c r="C249" s="103" t="s">
        <v>67</v>
      </c>
      <c r="D249" s="106" t="s">
        <v>8</v>
      </c>
      <c r="E249" s="104" t="s">
        <v>85</v>
      </c>
      <c r="F249" s="106" t="s">
        <v>8</v>
      </c>
      <c r="G249" s="95" t="s">
        <v>69</v>
      </c>
      <c r="H249" s="128"/>
      <c r="I249" s="44">
        <f>I250</f>
        <v>4000000</v>
      </c>
    </row>
    <row r="250" spans="1:9" ht="12.75">
      <c r="A250" s="126" t="s">
        <v>94</v>
      </c>
      <c r="B250" s="184" t="s">
        <v>64</v>
      </c>
      <c r="C250" s="6" t="s">
        <v>67</v>
      </c>
      <c r="D250" s="32" t="s">
        <v>8</v>
      </c>
      <c r="E250" s="42" t="s">
        <v>85</v>
      </c>
      <c r="F250" s="33" t="s">
        <v>8</v>
      </c>
      <c r="G250" s="33" t="s">
        <v>69</v>
      </c>
      <c r="H250" s="129" t="s">
        <v>89</v>
      </c>
      <c r="I250" s="35">
        <v>4000000</v>
      </c>
    </row>
    <row r="251" spans="1:9" ht="25.5">
      <c r="A251" s="105" t="s">
        <v>95</v>
      </c>
      <c r="B251" s="184" t="s">
        <v>64</v>
      </c>
      <c r="C251" s="103" t="s">
        <v>67</v>
      </c>
      <c r="D251" s="106" t="s">
        <v>8</v>
      </c>
      <c r="E251" s="104" t="s">
        <v>85</v>
      </c>
      <c r="F251" s="106" t="s">
        <v>8</v>
      </c>
      <c r="G251" s="95" t="s">
        <v>106</v>
      </c>
      <c r="H251" s="128"/>
      <c r="I251" s="44">
        <f>I252</f>
        <v>5615000</v>
      </c>
    </row>
    <row r="252" spans="1:9" ht="13.5" thickBot="1">
      <c r="A252" s="85" t="s">
        <v>94</v>
      </c>
      <c r="B252" s="184" t="s">
        <v>64</v>
      </c>
      <c r="C252" s="97" t="s">
        <v>67</v>
      </c>
      <c r="D252" s="32" t="s">
        <v>8</v>
      </c>
      <c r="E252" s="129" t="s">
        <v>85</v>
      </c>
      <c r="F252" s="33" t="s">
        <v>8</v>
      </c>
      <c r="G252" s="33" t="s">
        <v>106</v>
      </c>
      <c r="H252" s="129" t="s">
        <v>89</v>
      </c>
      <c r="I252" s="35">
        <v>5615000</v>
      </c>
    </row>
    <row r="253" spans="1:9" ht="16.5" thickBot="1">
      <c r="A253" s="86" t="s">
        <v>26</v>
      </c>
      <c r="B253" s="185" t="s">
        <v>64</v>
      </c>
      <c r="C253" s="71"/>
      <c r="D253" s="18"/>
      <c r="E253" s="19"/>
      <c r="F253" s="19"/>
      <c r="G253" s="19"/>
      <c r="H253" s="131"/>
      <c r="I253" s="153">
        <f>I14+I60+I65+I75+I89+I159+I184+I233+I238+I242+I246</f>
        <v>458101100</v>
      </c>
    </row>
    <row r="255" ht="12.75">
      <c r="I255" s="194"/>
    </row>
    <row r="256" ht="12.75">
      <c r="I256" s="194"/>
    </row>
    <row r="257" ht="12.75">
      <c r="I257" s="194"/>
    </row>
    <row r="258" ht="12.75">
      <c r="I258" s="194"/>
    </row>
    <row r="259" ht="12.75">
      <c r="I259" s="194"/>
    </row>
    <row r="260" ht="12.75">
      <c r="I260" s="194"/>
    </row>
  </sheetData>
  <sheetProtection/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5" r:id="rId1"/>
  <rowBreaks count="2" manualBreakCount="2">
    <brk id="55" max="8" man="1"/>
    <brk id="11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</cols>
  <sheetData>
    <row r="1" ht="12.75">
      <c r="D1" s="5" t="s">
        <v>62</v>
      </c>
    </row>
    <row r="2" ht="12.75">
      <c r="D2" s="5" t="s">
        <v>111</v>
      </c>
    </row>
    <row r="3" ht="12.75">
      <c r="D3" s="5" t="s">
        <v>110</v>
      </c>
    </row>
    <row r="4" ht="12.75">
      <c r="H4" s="5"/>
    </row>
    <row r="5" spans="1:8" ht="54" customHeight="1">
      <c r="A5" s="301" t="s">
        <v>174</v>
      </c>
      <c r="B5" s="301"/>
      <c r="C5" s="301"/>
      <c r="D5" s="301"/>
      <c r="E5" s="301"/>
      <c r="F5" s="301"/>
      <c r="G5" s="301"/>
      <c r="H5" s="154"/>
    </row>
    <row r="6" spans="1:8" ht="13.5" thickBot="1">
      <c r="A6" s="1"/>
      <c r="B6" s="2"/>
      <c r="C6" s="2"/>
      <c r="D6" s="4"/>
      <c r="E6" s="4"/>
      <c r="F6" s="4"/>
      <c r="G6" s="4"/>
      <c r="H6" s="3" t="s">
        <v>112</v>
      </c>
    </row>
    <row r="7" spans="1:8" ht="12.75" customHeight="1">
      <c r="A7" s="269" t="s">
        <v>6</v>
      </c>
      <c r="B7" s="272" t="s">
        <v>7</v>
      </c>
      <c r="C7" s="281" t="s">
        <v>17</v>
      </c>
      <c r="D7" s="284" t="s">
        <v>27</v>
      </c>
      <c r="E7" s="285"/>
      <c r="F7" s="286"/>
      <c r="G7" s="291" t="s">
        <v>28</v>
      </c>
      <c r="H7" s="275" t="s">
        <v>34</v>
      </c>
    </row>
    <row r="8" spans="1:8" ht="12.75">
      <c r="A8" s="270"/>
      <c r="B8" s="273"/>
      <c r="C8" s="282"/>
      <c r="D8" s="287"/>
      <c r="E8" s="288"/>
      <c r="F8" s="289"/>
      <c r="G8" s="292"/>
      <c r="H8" s="276"/>
    </row>
    <row r="9" spans="1:8" ht="12.75">
      <c r="A9" s="270"/>
      <c r="B9" s="273"/>
      <c r="C9" s="282"/>
      <c r="D9" s="287"/>
      <c r="E9" s="288"/>
      <c r="F9" s="289"/>
      <c r="G9" s="292"/>
      <c r="H9" s="276"/>
    </row>
    <row r="10" spans="1:8" ht="12.75">
      <c r="A10" s="270"/>
      <c r="B10" s="273"/>
      <c r="C10" s="282"/>
      <c r="D10" s="287"/>
      <c r="E10" s="288"/>
      <c r="F10" s="289"/>
      <c r="G10" s="292"/>
      <c r="H10" s="276"/>
    </row>
    <row r="11" spans="1:8" ht="12.75">
      <c r="A11" s="270"/>
      <c r="B11" s="273"/>
      <c r="C11" s="282"/>
      <c r="D11" s="287"/>
      <c r="E11" s="288"/>
      <c r="F11" s="289"/>
      <c r="G11" s="292"/>
      <c r="H11" s="276"/>
    </row>
    <row r="12" spans="1:8" ht="13.5" thickBot="1">
      <c r="A12" s="271"/>
      <c r="B12" s="274"/>
      <c r="C12" s="283"/>
      <c r="D12" s="287"/>
      <c r="E12" s="290"/>
      <c r="F12" s="289"/>
      <c r="G12" s="293"/>
      <c r="H12" s="277"/>
    </row>
    <row r="13" spans="1:8" ht="15.75">
      <c r="A13" s="188" t="s">
        <v>23</v>
      </c>
      <c r="B13" s="187" t="s">
        <v>8</v>
      </c>
      <c r="C13" s="187"/>
      <c r="D13" s="187"/>
      <c r="E13" s="187"/>
      <c r="F13" s="187"/>
      <c r="G13" s="187"/>
      <c r="H13" s="28">
        <f>H14+H18+H46+H50</f>
        <v>25140563.47</v>
      </c>
    </row>
    <row r="14" spans="1:8" ht="37.5" customHeight="1">
      <c r="A14" s="72" t="s">
        <v>68</v>
      </c>
      <c r="B14" s="53" t="s">
        <v>8</v>
      </c>
      <c r="C14" s="7" t="s">
        <v>18</v>
      </c>
      <c r="D14" s="7"/>
      <c r="E14" s="7"/>
      <c r="F14" s="7"/>
      <c r="G14" s="133"/>
      <c r="H14" s="27">
        <f>H15</f>
        <v>369000</v>
      </c>
    </row>
    <row r="15" spans="1:8" ht="35.25" customHeight="1">
      <c r="A15" s="73" t="s">
        <v>78</v>
      </c>
      <c r="B15" s="52" t="s">
        <v>8</v>
      </c>
      <c r="C15" s="13" t="s">
        <v>18</v>
      </c>
      <c r="D15" s="13" t="s">
        <v>79</v>
      </c>
      <c r="E15" s="13" t="s">
        <v>33</v>
      </c>
      <c r="F15" s="13" t="s">
        <v>33</v>
      </c>
      <c r="G15" s="99"/>
      <c r="H15" s="25">
        <f>H16</f>
        <v>369000</v>
      </c>
    </row>
    <row r="16" spans="1:8" ht="14.25" customHeight="1">
      <c r="A16" s="48" t="s">
        <v>3</v>
      </c>
      <c r="B16" s="55" t="s">
        <v>8</v>
      </c>
      <c r="C16" s="43" t="s">
        <v>18</v>
      </c>
      <c r="D16" s="43" t="s">
        <v>79</v>
      </c>
      <c r="E16" s="43" t="s">
        <v>19</v>
      </c>
      <c r="F16" s="43" t="s">
        <v>33</v>
      </c>
      <c r="G16" s="100"/>
      <c r="H16" s="44">
        <f>SUM(H17:H17)</f>
        <v>369000</v>
      </c>
    </row>
    <row r="17" spans="1:8" ht="19.5" customHeight="1">
      <c r="A17" s="74" t="s">
        <v>80</v>
      </c>
      <c r="B17" s="54" t="s">
        <v>8</v>
      </c>
      <c r="C17" s="8" t="s">
        <v>18</v>
      </c>
      <c r="D17" s="8" t="s">
        <v>79</v>
      </c>
      <c r="E17" s="8" t="s">
        <v>19</v>
      </c>
      <c r="F17" s="8" t="s">
        <v>33</v>
      </c>
      <c r="G17" s="98" t="s">
        <v>88</v>
      </c>
      <c r="H17" s="26">
        <v>369000</v>
      </c>
    </row>
    <row r="18" spans="1:8" ht="28.5" customHeight="1">
      <c r="A18" s="39" t="s">
        <v>53</v>
      </c>
      <c r="B18" s="53" t="s">
        <v>8</v>
      </c>
      <c r="C18" s="7" t="s">
        <v>19</v>
      </c>
      <c r="D18" s="7"/>
      <c r="E18" s="7"/>
      <c r="F18" s="7"/>
      <c r="G18" s="133"/>
      <c r="H18" s="27">
        <f>H19+H29+H30+H34+H35+H38+H40+H42+H44</f>
        <v>17089000</v>
      </c>
    </row>
    <row r="19" spans="1:8" ht="35.25" customHeight="1">
      <c r="A19" s="75" t="s">
        <v>78</v>
      </c>
      <c r="B19" s="52" t="s">
        <v>8</v>
      </c>
      <c r="C19" s="13" t="s">
        <v>19</v>
      </c>
      <c r="D19" s="13" t="s">
        <v>79</v>
      </c>
      <c r="E19" s="13" t="s">
        <v>33</v>
      </c>
      <c r="F19" s="13" t="s">
        <v>33</v>
      </c>
      <c r="G19" s="99"/>
      <c r="H19" s="25">
        <f>H20+H26</f>
        <v>15849000</v>
      </c>
    </row>
    <row r="20" spans="1:8" ht="13.5" customHeight="1">
      <c r="A20" s="48" t="s">
        <v>3</v>
      </c>
      <c r="B20" s="55" t="s">
        <v>8</v>
      </c>
      <c r="C20" s="43" t="s">
        <v>19</v>
      </c>
      <c r="D20" s="43" t="s">
        <v>79</v>
      </c>
      <c r="E20" s="43" t="s">
        <v>19</v>
      </c>
      <c r="F20" s="43" t="s">
        <v>33</v>
      </c>
      <c r="G20" s="100"/>
      <c r="H20" s="44">
        <f>SUM(H21:H25)</f>
        <v>15669000</v>
      </c>
    </row>
    <row r="21" spans="1:8" ht="14.25" customHeight="1">
      <c r="A21" s="114" t="s">
        <v>80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33</v>
      </c>
      <c r="G21" s="98" t="s">
        <v>88</v>
      </c>
      <c r="H21" s="26">
        <v>15299000</v>
      </c>
    </row>
    <row r="22" spans="1:8" ht="124.5" customHeight="1">
      <c r="A22" s="190" t="s">
        <v>187</v>
      </c>
      <c r="B22" s="54" t="s">
        <v>8</v>
      </c>
      <c r="C22" s="8" t="s">
        <v>19</v>
      </c>
      <c r="D22" s="8" t="s">
        <v>79</v>
      </c>
      <c r="E22" s="8" t="s">
        <v>19</v>
      </c>
      <c r="F22" s="8" t="s">
        <v>8</v>
      </c>
      <c r="G22" s="98" t="s">
        <v>88</v>
      </c>
      <c r="H22" s="26">
        <v>40000</v>
      </c>
    </row>
    <row r="23" spans="1:8" ht="33" customHeight="1">
      <c r="A23" s="74" t="s">
        <v>118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16</v>
      </c>
      <c r="G23" s="98" t="s">
        <v>88</v>
      </c>
      <c r="H23" s="26">
        <v>290000</v>
      </c>
    </row>
    <row r="24" spans="1:8" ht="47.25" customHeight="1">
      <c r="A24" s="114" t="s">
        <v>188</v>
      </c>
      <c r="B24" s="54" t="s">
        <v>8</v>
      </c>
      <c r="C24" s="8" t="s">
        <v>19</v>
      </c>
      <c r="D24" s="8" t="s">
        <v>79</v>
      </c>
      <c r="E24" s="8" t="s">
        <v>19</v>
      </c>
      <c r="F24" s="8" t="s">
        <v>18</v>
      </c>
      <c r="G24" s="98" t="s">
        <v>88</v>
      </c>
      <c r="H24" s="26">
        <v>20000</v>
      </c>
    </row>
    <row r="25" spans="1:8" ht="154.5" customHeight="1">
      <c r="A25" s="302" t="s">
        <v>234</v>
      </c>
      <c r="B25" s="54" t="s">
        <v>8</v>
      </c>
      <c r="C25" s="8" t="s">
        <v>19</v>
      </c>
      <c r="D25" s="8" t="s">
        <v>79</v>
      </c>
      <c r="E25" s="8" t="s">
        <v>19</v>
      </c>
      <c r="F25" s="8" t="s">
        <v>9</v>
      </c>
      <c r="G25" s="98" t="s">
        <v>88</v>
      </c>
      <c r="H25" s="26">
        <v>20000</v>
      </c>
    </row>
    <row r="26" spans="1:8" ht="30" customHeight="1">
      <c r="A26" s="48" t="s">
        <v>65</v>
      </c>
      <c r="B26" s="55" t="s">
        <v>8</v>
      </c>
      <c r="C26" s="43" t="s">
        <v>19</v>
      </c>
      <c r="D26" s="43" t="s">
        <v>79</v>
      </c>
      <c r="E26" s="43" t="s">
        <v>11</v>
      </c>
      <c r="F26" s="43" t="s">
        <v>33</v>
      </c>
      <c r="G26" s="100"/>
      <c r="H26" s="44">
        <f>H27</f>
        <v>180000</v>
      </c>
    </row>
    <row r="27" spans="1:8" ht="29.25" customHeight="1">
      <c r="A27" s="114" t="s">
        <v>80</v>
      </c>
      <c r="B27" s="93" t="s">
        <v>8</v>
      </c>
      <c r="C27" s="8" t="s">
        <v>19</v>
      </c>
      <c r="D27" s="8" t="s">
        <v>79</v>
      </c>
      <c r="E27" s="8" t="s">
        <v>11</v>
      </c>
      <c r="F27" s="8" t="s">
        <v>33</v>
      </c>
      <c r="G27" s="98" t="s">
        <v>88</v>
      </c>
      <c r="H27" s="26">
        <v>180000</v>
      </c>
    </row>
    <row r="28" spans="1:8" ht="26.25" customHeight="1">
      <c r="A28" s="113" t="s">
        <v>116</v>
      </c>
      <c r="B28" s="55" t="s">
        <v>8</v>
      </c>
      <c r="C28" s="43" t="s">
        <v>19</v>
      </c>
      <c r="D28" s="43" t="s">
        <v>160</v>
      </c>
      <c r="E28" s="43" t="s">
        <v>19</v>
      </c>
      <c r="F28" s="43" t="s">
        <v>33</v>
      </c>
      <c r="G28" s="100"/>
      <c r="H28" s="44">
        <f>H29</f>
        <v>346000</v>
      </c>
    </row>
    <row r="29" spans="1:8" ht="28.5" customHeight="1">
      <c r="A29" s="77" t="s">
        <v>80</v>
      </c>
      <c r="B29" s="54" t="s">
        <v>8</v>
      </c>
      <c r="C29" s="8" t="s">
        <v>19</v>
      </c>
      <c r="D29" s="8" t="s">
        <v>160</v>
      </c>
      <c r="E29" s="8" t="s">
        <v>19</v>
      </c>
      <c r="F29" s="8" t="s">
        <v>33</v>
      </c>
      <c r="G29" s="98" t="s">
        <v>88</v>
      </c>
      <c r="H29" s="26">
        <v>346000</v>
      </c>
    </row>
    <row r="30" spans="1:8" ht="27.75" customHeight="1">
      <c r="A30" s="78" t="s">
        <v>86</v>
      </c>
      <c r="B30" s="55" t="s">
        <v>8</v>
      </c>
      <c r="C30" s="43" t="s">
        <v>19</v>
      </c>
      <c r="D30" s="43" t="s">
        <v>160</v>
      </c>
      <c r="E30" s="43" t="s">
        <v>15</v>
      </c>
      <c r="F30" s="43" t="s">
        <v>33</v>
      </c>
      <c r="G30" s="100"/>
      <c r="H30" s="44">
        <f>H31+H32</f>
        <v>69000</v>
      </c>
    </row>
    <row r="31" spans="1:8" ht="29.25" customHeight="1">
      <c r="A31" s="77" t="s">
        <v>80</v>
      </c>
      <c r="B31" s="54" t="s">
        <v>8</v>
      </c>
      <c r="C31" s="8" t="s">
        <v>19</v>
      </c>
      <c r="D31" s="8" t="s">
        <v>160</v>
      </c>
      <c r="E31" s="8" t="s">
        <v>15</v>
      </c>
      <c r="F31" s="8" t="s">
        <v>33</v>
      </c>
      <c r="G31" s="98" t="s">
        <v>88</v>
      </c>
      <c r="H31" s="26">
        <v>65000</v>
      </c>
    </row>
    <row r="32" spans="1:8" ht="27" customHeight="1">
      <c r="A32" s="77" t="s">
        <v>215</v>
      </c>
      <c r="B32" s="54" t="s">
        <v>8</v>
      </c>
      <c r="C32" s="8" t="s">
        <v>19</v>
      </c>
      <c r="D32" s="8" t="s">
        <v>160</v>
      </c>
      <c r="E32" s="8" t="s">
        <v>15</v>
      </c>
      <c r="F32" s="8" t="s">
        <v>33</v>
      </c>
      <c r="G32" s="98" t="s">
        <v>88</v>
      </c>
      <c r="H32" s="26">
        <v>4000</v>
      </c>
    </row>
    <row r="33" spans="1:8" ht="42" customHeight="1">
      <c r="A33" s="76" t="s">
        <v>117</v>
      </c>
      <c r="B33" s="55" t="s">
        <v>8</v>
      </c>
      <c r="C33" s="43" t="s">
        <v>19</v>
      </c>
      <c r="D33" s="43" t="s">
        <v>160</v>
      </c>
      <c r="E33" s="43" t="s">
        <v>12</v>
      </c>
      <c r="F33" s="43" t="s">
        <v>33</v>
      </c>
      <c r="G33" s="100"/>
      <c r="H33" s="44">
        <f>H34</f>
        <v>89000</v>
      </c>
    </row>
    <row r="34" spans="1:8" ht="20.25" customHeight="1">
      <c r="A34" s="77" t="s">
        <v>80</v>
      </c>
      <c r="B34" s="54" t="s">
        <v>8</v>
      </c>
      <c r="C34" s="8" t="s">
        <v>19</v>
      </c>
      <c r="D34" s="8" t="s">
        <v>160</v>
      </c>
      <c r="E34" s="8" t="s">
        <v>12</v>
      </c>
      <c r="F34" s="8" t="s">
        <v>33</v>
      </c>
      <c r="G34" s="98" t="s">
        <v>88</v>
      </c>
      <c r="H34" s="26">
        <v>89000</v>
      </c>
    </row>
    <row r="35" spans="1:8" ht="49.5" customHeight="1">
      <c r="A35" s="217" t="s">
        <v>186</v>
      </c>
      <c r="B35" s="218" t="s">
        <v>8</v>
      </c>
      <c r="C35" s="211" t="s">
        <v>19</v>
      </c>
      <c r="D35" s="211" t="s">
        <v>160</v>
      </c>
      <c r="E35" s="211" t="s">
        <v>14</v>
      </c>
      <c r="F35" s="211" t="s">
        <v>33</v>
      </c>
      <c r="G35" s="211"/>
      <c r="H35" s="212">
        <f>H37+H36</f>
        <v>367000</v>
      </c>
    </row>
    <row r="36" spans="1:8" ht="27" customHeight="1">
      <c r="A36" s="182" t="s">
        <v>107</v>
      </c>
      <c r="B36" s="54" t="s">
        <v>8</v>
      </c>
      <c r="C36" s="8" t="s">
        <v>19</v>
      </c>
      <c r="D36" s="8" t="s">
        <v>160</v>
      </c>
      <c r="E36" s="8" t="s">
        <v>14</v>
      </c>
      <c r="F36" s="8" t="s">
        <v>33</v>
      </c>
      <c r="G36" s="98" t="s">
        <v>109</v>
      </c>
      <c r="H36" s="26">
        <v>25000</v>
      </c>
    </row>
    <row r="37" spans="1:8" ht="21.75" customHeight="1">
      <c r="A37" s="77" t="s">
        <v>80</v>
      </c>
      <c r="B37" s="54" t="s">
        <v>8</v>
      </c>
      <c r="C37" s="8" t="s">
        <v>19</v>
      </c>
      <c r="D37" s="8" t="s">
        <v>160</v>
      </c>
      <c r="E37" s="8" t="s">
        <v>14</v>
      </c>
      <c r="F37" s="8" t="s">
        <v>33</v>
      </c>
      <c r="G37" s="98" t="s">
        <v>88</v>
      </c>
      <c r="H37" s="26">
        <v>342000</v>
      </c>
    </row>
    <row r="38" spans="1:8" ht="19.5" customHeight="1">
      <c r="A38" s="229" t="s">
        <v>200</v>
      </c>
      <c r="B38" s="199" t="s">
        <v>8</v>
      </c>
      <c r="C38" s="200" t="s">
        <v>19</v>
      </c>
      <c r="D38" s="200" t="s">
        <v>32</v>
      </c>
      <c r="E38" s="200" t="s">
        <v>8</v>
      </c>
      <c r="F38" s="200" t="s">
        <v>33</v>
      </c>
      <c r="G38" s="201"/>
      <c r="H38" s="202">
        <f>H39</f>
        <v>281000</v>
      </c>
    </row>
    <row r="39" spans="1:8" ht="23.25" customHeight="1">
      <c r="A39" s="77" t="s">
        <v>80</v>
      </c>
      <c r="B39" s="203" t="s">
        <v>8</v>
      </c>
      <c r="C39" s="204" t="s">
        <v>19</v>
      </c>
      <c r="D39" s="204" t="s">
        <v>32</v>
      </c>
      <c r="E39" s="204" t="s">
        <v>8</v>
      </c>
      <c r="F39" s="204" t="s">
        <v>33</v>
      </c>
      <c r="G39" s="205" t="s">
        <v>88</v>
      </c>
      <c r="H39" s="228">
        <v>281000</v>
      </c>
    </row>
    <row r="40" spans="1:8" ht="33.75" customHeight="1">
      <c r="A40" s="191" t="s">
        <v>142</v>
      </c>
      <c r="B40" s="213" t="s">
        <v>8</v>
      </c>
      <c r="C40" s="214" t="s">
        <v>19</v>
      </c>
      <c r="D40" s="214" t="s">
        <v>143</v>
      </c>
      <c r="E40" s="214" t="s">
        <v>33</v>
      </c>
      <c r="F40" s="214" t="s">
        <v>33</v>
      </c>
      <c r="G40" s="215"/>
      <c r="H40" s="216">
        <f>H41</f>
        <v>11000</v>
      </c>
    </row>
    <row r="41" spans="1:8" ht="42" customHeight="1">
      <c r="A41" s="114" t="s">
        <v>113</v>
      </c>
      <c r="B41" s="93" t="s">
        <v>8</v>
      </c>
      <c r="C41" s="8" t="s">
        <v>19</v>
      </c>
      <c r="D41" s="8" t="s">
        <v>143</v>
      </c>
      <c r="E41" s="8" t="s">
        <v>9</v>
      </c>
      <c r="F41" s="8" t="s">
        <v>16</v>
      </c>
      <c r="G41" s="98" t="s">
        <v>88</v>
      </c>
      <c r="H41" s="26">
        <v>11000</v>
      </c>
    </row>
    <row r="42" spans="1:8" ht="19.5" customHeight="1">
      <c r="A42" s="192" t="s">
        <v>144</v>
      </c>
      <c r="B42" s="92" t="s">
        <v>8</v>
      </c>
      <c r="C42" s="43" t="s">
        <v>19</v>
      </c>
      <c r="D42" s="43" t="s">
        <v>145</v>
      </c>
      <c r="E42" s="43" t="s">
        <v>33</v>
      </c>
      <c r="F42" s="43" t="s">
        <v>33</v>
      </c>
      <c r="G42" s="100"/>
      <c r="H42" s="44">
        <f>H43</f>
        <v>66000</v>
      </c>
    </row>
    <row r="43" spans="1:8" ht="40.5" customHeight="1">
      <c r="A43" s="114" t="s">
        <v>146</v>
      </c>
      <c r="B43" s="93" t="s">
        <v>8</v>
      </c>
      <c r="C43" s="8" t="s">
        <v>19</v>
      </c>
      <c r="D43" s="8" t="s">
        <v>145</v>
      </c>
      <c r="E43" s="8" t="s">
        <v>9</v>
      </c>
      <c r="F43" s="8" t="s">
        <v>8</v>
      </c>
      <c r="G43" s="98" t="s">
        <v>88</v>
      </c>
      <c r="H43" s="26">
        <v>66000</v>
      </c>
    </row>
    <row r="44" spans="1:8" ht="18.75" customHeight="1">
      <c r="A44" s="192" t="s">
        <v>147</v>
      </c>
      <c r="B44" s="92" t="s">
        <v>8</v>
      </c>
      <c r="C44" s="43" t="s">
        <v>19</v>
      </c>
      <c r="D44" s="43" t="s">
        <v>148</v>
      </c>
      <c r="E44" s="43" t="s">
        <v>33</v>
      </c>
      <c r="F44" s="43" t="s">
        <v>33</v>
      </c>
      <c r="G44" s="100"/>
      <c r="H44" s="44">
        <f>H45</f>
        <v>11000</v>
      </c>
    </row>
    <row r="45" spans="1:8" ht="42" customHeight="1">
      <c r="A45" s="114" t="s">
        <v>114</v>
      </c>
      <c r="B45" s="93" t="s">
        <v>8</v>
      </c>
      <c r="C45" s="8" t="s">
        <v>19</v>
      </c>
      <c r="D45" s="8" t="s">
        <v>148</v>
      </c>
      <c r="E45" s="8" t="s">
        <v>9</v>
      </c>
      <c r="F45" s="8" t="s">
        <v>18</v>
      </c>
      <c r="G45" s="98" t="s">
        <v>88</v>
      </c>
      <c r="H45" s="26">
        <v>11000</v>
      </c>
    </row>
    <row r="46" spans="1:8" ht="18.75" customHeight="1">
      <c r="A46" s="135" t="s">
        <v>97</v>
      </c>
      <c r="B46" s="53" t="s">
        <v>8</v>
      </c>
      <c r="C46" s="7" t="s">
        <v>60</v>
      </c>
      <c r="D46" s="7"/>
      <c r="E46" s="7"/>
      <c r="F46" s="7"/>
      <c r="G46" s="133"/>
      <c r="H46" s="27">
        <f>H47</f>
        <v>1000000</v>
      </c>
    </row>
    <row r="47" spans="1:8" ht="17.25" customHeight="1">
      <c r="A47" s="136" t="s">
        <v>97</v>
      </c>
      <c r="B47" s="116" t="s">
        <v>8</v>
      </c>
      <c r="C47" s="117" t="s">
        <v>60</v>
      </c>
      <c r="D47" s="117" t="s">
        <v>98</v>
      </c>
      <c r="E47" s="117" t="s">
        <v>33</v>
      </c>
      <c r="F47" s="117" t="s">
        <v>33</v>
      </c>
      <c r="G47" s="137"/>
      <c r="H47" s="25">
        <f>H48</f>
        <v>1000000</v>
      </c>
    </row>
    <row r="48" spans="1:8" ht="18.75" customHeight="1">
      <c r="A48" s="134" t="s">
        <v>99</v>
      </c>
      <c r="B48" s="55" t="s">
        <v>8</v>
      </c>
      <c r="C48" s="43" t="s">
        <v>60</v>
      </c>
      <c r="D48" s="43" t="s">
        <v>98</v>
      </c>
      <c r="E48" s="43" t="s">
        <v>15</v>
      </c>
      <c r="F48" s="43" t="s">
        <v>33</v>
      </c>
      <c r="G48" s="100"/>
      <c r="H48" s="44">
        <f>H49</f>
        <v>1000000</v>
      </c>
    </row>
    <row r="49" spans="1:8" ht="18.75" customHeight="1">
      <c r="A49" s="138" t="s">
        <v>91</v>
      </c>
      <c r="B49" s="118" t="s">
        <v>8</v>
      </c>
      <c r="C49" s="119" t="s">
        <v>60</v>
      </c>
      <c r="D49" s="119" t="s">
        <v>98</v>
      </c>
      <c r="E49" s="119" t="s">
        <v>15</v>
      </c>
      <c r="F49" s="119" t="s">
        <v>33</v>
      </c>
      <c r="G49" s="139" t="s">
        <v>92</v>
      </c>
      <c r="H49" s="26">
        <v>1000000</v>
      </c>
    </row>
    <row r="50" spans="1:8" ht="18.75" customHeight="1">
      <c r="A50" s="39" t="s">
        <v>24</v>
      </c>
      <c r="B50" s="53" t="s">
        <v>8</v>
      </c>
      <c r="C50" s="7" t="s">
        <v>105</v>
      </c>
      <c r="D50" s="7"/>
      <c r="E50" s="7"/>
      <c r="F50" s="7"/>
      <c r="G50" s="133"/>
      <c r="H50" s="27">
        <f>H51+H56</f>
        <v>6682563.47</v>
      </c>
    </row>
    <row r="51" spans="1:8" ht="38.25" customHeight="1">
      <c r="A51" s="75" t="s">
        <v>78</v>
      </c>
      <c r="B51" s="52" t="s">
        <v>8</v>
      </c>
      <c r="C51" s="13" t="s">
        <v>105</v>
      </c>
      <c r="D51" s="13" t="s">
        <v>79</v>
      </c>
      <c r="E51" s="13" t="s">
        <v>33</v>
      </c>
      <c r="F51" s="13" t="s">
        <v>33</v>
      </c>
      <c r="G51" s="99"/>
      <c r="H51" s="25">
        <f>H52+H54</f>
        <v>6094563.47</v>
      </c>
    </row>
    <row r="52" spans="1:8" ht="18.75" customHeight="1">
      <c r="A52" s="48" t="s">
        <v>3</v>
      </c>
      <c r="B52" s="55" t="s">
        <v>8</v>
      </c>
      <c r="C52" s="43" t="s">
        <v>105</v>
      </c>
      <c r="D52" s="43" t="s">
        <v>79</v>
      </c>
      <c r="E52" s="43" t="s">
        <v>19</v>
      </c>
      <c r="F52" s="43" t="s">
        <v>33</v>
      </c>
      <c r="G52" s="100"/>
      <c r="H52" s="44">
        <f>H53</f>
        <v>4940563.47</v>
      </c>
    </row>
    <row r="53" spans="1:8" ht="21.75" customHeight="1">
      <c r="A53" s="74" t="s">
        <v>80</v>
      </c>
      <c r="B53" s="54" t="s">
        <v>8</v>
      </c>
      <c r="C53" s="8" t="s">
        <v>105</v>
      </c>
      <c r="D53" s="8" t="s">
        <v>79</v>
      </c>
      <c r="E53" s="8" t="s">
        <v>19</v>
      </c>
      <c r="F53" s="8" t="s">
        <v>33</v>
      </c>
      <c r="G53" s="98" t="s">
        <v>88</v>
      </c>
      <c r="H53" s="26">
        <f>4939974.6+588.87</f>
        <v>4940563.47</v>
      </c>
    </row>
    <row r="54" spans="1:8" ht="17.25" customHeight="1">
      <c r="A54" s="198" t="s">
        <v>175</v>
      </c>
      <c r="B54" s="199" t="s">
        <v>8</v>
      </c>
      <c r="C54" s="200" t="s">
        <v>105</v>
      </c>
      <c r="D54" s="200" t="s">
        <v>79</v>
      </c>
      <c r="E54" s="200" t="s">
        <v>19</v>
      </c>
      <c r="F54" s="200" t="s">
        <v>15</v>
      </c>
      <c r="G54" s="201"/>
      <c r="H54" s="202">
        <f>H55</f>
        <v>1154000</v>
      </c>
    </row>
    <row r="55" spans="1:8" ht="18.75" customHeight="1">
      <c r="A55" s="74" t="s">
        <v>176</v>
      </c>
      <c r="B55" s="203" t="s">
        <v>8</v>
      </c>
      <c r="C55" s="204" t="s">
        <v>105</v>
      </c>
      <c r="D55" s="204" t="s">
        <v>79</v>
      </c>
      <c r="E55" s="204" t="s">
        <v>19</v>
      </c>
      <c r="F55" s="204" t="s">
        <v>15</v>
      </c>
      <c r="G55" s="205" t="s">
        <v>88</v>
      </c>
      <c r="H55" s="206">
        <v>1154000</v>
      </c>
    </row>
    <row r="56" spans="1:8" ht="16.5" customHeight="1">
      <c r="A56" s="82" t="s">
        <v>59</v>
      </c>
      <c r="B56" s="63" t="s">
        <v>8</v>
      </c>
      <c r="C56" s="20" t="s">
        <v>105</v>
      </c>
      <c r="D56" s="20" t="s">
        <v>58</v>
      </c>
      <c r="E56" s="20" t="s">
        <v>33</v>
      </c>
      <c r="F56" s="20" t="s">
        <v>33</v>
      </c>
      <c r="G56" s="140"/>
      <c r="H56" s="25">
        <f>H58</f>
        <v>588000</v>
      </c>
    </row>
    <row r="57" spans="1:8" ht="32.25" customHeight="1">
      <c r="A57" s="48" t="s">
        <v>170</v>
      </c>
      <c r="B57" s="64" t="s">
        <v>8</v>
      </c>
      <c r="C57" s="43" t="s">
        <v>105</v>
      </c>
      <c r="D57" s="43" t="s">
        <v>58</v>
      </c>
      <c r="E57" s="43" t="s">
        <v>10</v>
      </c>
      <c r="F57" s="43" t="s">
        <v>33</v>
      </c>
      <c r="G57" s="100"/>
      <c r="H57" s="44">
        <f>H58</f>
        <v>588000</v>
      </c>
    </row>
    <row r="58" spans="1:8" ht="24.75" customHeight="1">
      <c r="A58" s="74" t="s">
        <v>80</v>
      </c>
      <c r="B58" s="65" t="s">
        <v>8</v>
      </c>
      <c r="C58" s="8" t="s">
        <v>105</v>
      </c>
      <c r="D58" s="8" t="s">
        <v>58</v>
      </c>
      <c r="E58" s="8" t="s">
        <v>10</v>
      </c>
      <c r="F58" s="8" t="s">
        <v>33</v>
      </c>
      <c r="G58" s="98" t="s">
        <v>88</v>
      </c>
      <c r="H58" s="26">
        <v>588000</v>
      </c>
    </row>
    <row r="59" spans="1:8" ht="16.5" customHeight="1">
      <c r="A59" s="120" t="s">
        <v>137</v>
      </c>
      <c r="B59" s="121" t="s">
        <v>16</v>
      </c>
      <c r="C59" s="121"/>
      <c r="D59" s="167"/>
      <c r="E59" s="174"/>
      <c r="F59" s="174"/>
      <c r="G59" s="168"/>
      <c r="H59" s="175">
        <f>H60</f>
        <v>562000</v>
      </c>
    </row>
    <row r="60" spans="1:8" ht="17.25" customHeight="1">
      <c r="A60" s="176" t="s">
        <v>138</v>
      </c>
      <c r="B60" s="177" t="s">
        <v>16</v>
      </c>
      <c r="C60" s="7" t="s">
        <v>18</v>
      </c>
      <c r="D60" s="7"/>
      <c r="E60" s="7"/>
      <c r="F60" s="7"/>
      <c r="G60" s="178"/>
      <c r="H60" s="27">
        <f>H61</f>
        <v>562000</v>
      </c>
    </row>
    <row r="61" spans="1:8" ht="18" customHeight="1">
      <c r="A61" s="160" t="s">
        <v>119</v>
      </c>
      <c r="B61" s="179" t="s">
        <v>16</v>
      </c>
      <c r="C61" s="20" t="s">
        <v>18</v>
      </c>
      <c r="D61" s="20" t="s">
        <v>31</v>
      </c>
      <c r="E61" s="20" t="s">
        <v>33</v>
      </c>
      <c r="F61" s="20" t="s">
        <v>33</v>
      </c>
      <c r="G61" s="180"/>
      <c r="H61" s="25">
        <f>H62</f>
        <v>562000</v>
      </c>
    </row>
    <row r="62" spans="1:8" ht="25.5" customHeight="1">
      <c r="A62" s="113" t="s">
        <v>108</v>
      </c>
      <c r="B62" s="55" t="s">
        <v>16</v>
      </c>
      <c r="C62" s="43" t="s">
        <v>18</v>
      </c>
      <c r="D62" s="43" t="s">
        <v>31</v>
      </c>
      <c r="E62" s="43" t="s">
        <v>71</v>
      </c>
      <c r="F62" s="43" t="s">
        <v>33</v>
      </c>
      <c r="G62" s="181"/>
      <c r="H62" s="44">
        <f>H63</f>
        <v>562000</v>
      </c>
    </row>
    <row r="63" spans="1:8" ht="26.25" customHeight="1">
      <c r="A63" s="182" t="s">
        <v>107</v>
      </c>
      <c r="B63" s="54" t="s">
        <v>16</v>
      </c>
      <c r="C63" s="8" t="s">
        <v>18</v>
      </c>
      <c r="D63" s="8" t="s">
        <v>31</v>
      </c>
      <c r="E63" s="8" t="s">
        <v>71</v>
      </c>
      <c r="F63" s="8" t="s">
        <v>33</v>
      </c>
      <c r="G63" s="183" t="s">
        <v>109</v>
      </c>
      <c r="H63" s="26">
        <v>562000</v>
      </c>
    </row>
    <row r="64" spans="1:8" ht="17.25" customHeight="1">
      <c r="A64" s="120" t="s">
        <v>55</v>
      </c>
      <c r="B64" s="121" t="s">
        <v>19</v>
      </c>
      <c r="C64" s="122"/>
      <c r="D64" s="110"/>
      <c r="E64" s="123"/>
      <c r="F64" s="123"/>
      <c r="G64" s="141"/>
      <c r="H64" s="28">
        <f>H65</f>
        <v>953334</v>
      </c>
    </row>
    <row r="65" spans="1:8" ht="23.25" customHeight="1">
      <c r="A65" s="124" t="s">
        <v>101</v>
      </c>
      <c r="B65" s="57" t="s">
        <v>19</v>
      </c>
      <c r="C65" s="89" t="s">
        <v>13</v>
      </c>
      <c r="D65" s="7"/>
      <c r="E65" s="10"/>
      <c r="F65" s="10"/>
      <c r="G65" s="133"/>
      <c r="H65" s="27">
        <f>H66+H69</f>
        <v>953334</v>
      </c>
    </row>
    <row r="66" spans="1:8" ht="17.25" customHeight="1">
      <c r="A66" s="255" t="s">
        <v>225</v>
      </c>
      <c r="B66" s="237" t="s">
        <v>19</v>
      </c>
      <c r="C66" s="238" t="s">
        <v>13</v>
      </c>
      <c r="D66" s="238" t="s">
        <v>226</v>
      </c>
      <c r="E66" s="238" t="s">
        <v>33</v>
      </c>
      <c r="F66" s="238" t="s">
        <v>33</v>
      </c>
      <c r="G66" s="239"/>
      <c r="H66" s="240">
        <f>H67</f>
        <v>303334</v>
      </c>
    </row>
    <row r="67" spans="1:8" ht="31.5" customHeight="1">
      <c r="A67" s="260" t="s">
        <v>233</v>
      </c>
      <c r="B67" s="261" t="s">
        <v>19</v>
      </c>
      <c r="C67" s="262" t="s">
        <v>13</v>
      </c>
      <c r="D67" s="263" t="s">
        <v>226</v>
      </c>
      <c r="E67" s="264" t="s">
        <v>12</v>
      </c>
      <c r="F67" s="264" t="s">
        <v>33</v>
      </c>
      <c r="G67" s="265"/>
      <c r="H67" s="245">
        <f>H68</f>
        <v>303334</v>
      </c>
    </row>
    <row r="68" spans="1:8" ht="26.25" customHeight="1">
      <c r="A68" s="74" t="s">
        <v>215</v>
      </c>
      <c r="B68" s="266" t="s">
        <v>19</v>
      </c>
      <c r="C68" s="267" t="s">
        <v>13</v>
      </c>
      <c r="D68" s="268" t="s">
        <v>226</v>
      </c>
      <c r="E68" s="236" t="s">
        <v>12</v>
      </c>
      <c r="F68" s="236" t="s">
        <v>33</v>
      </c>
      <c r="G68" s="205" t="s">
        <v>88</v>
      </c>
      <c r="H68" s="206">
        <v>303334</v>
      </c>
    </row>
    <row r="69" spans="1:8" ht="16.5" customHeight="1">
      <c r="A69" s="82" t="s">
        <v>59</v>
      </c>
      <c r="B69" s="63" t="s">
        <v>19</v>
      </c>
      <c r="C69" s="20" t="s">
        <v>13</v>
      </c>
      <c r="D69" s="20" t="s">
        <v>58</v>
      </c>
      <c r="E69" s="20" t="s">
        <v>33</v>
      </c>
      <c r="F69" s="20" t="s">
        <v>33</v>
      </c>
      <c r="G69" s="140"/>
      <c r="H69" s="25">
        <f>H70+H73</f>
        <v>650000</v>
      </c>
    </row>
    <row r="70" spans="1:8" ht="25.5" customHeight="1">
      <c r="A70" s="196" t="s">
        <v>171</v>
      </c>
      <c r="B70" s="45" t="s">
        <v>19</v>
      </c>
      <c r="C70" s="88" t="s">
        <v>13</v>
      </c>
      <c r="D70" s="43" t="s">
        <v>58</v>
      </c>
      <c r="E70" s="46" t="s">
        <v>19</v>
      </c>
      <c r="F70" s="46" t="s">
        <v>33</v>
      </c>
      <c r="G70" s="100"/>
      <c r="H70" s="44">
        <f>H71</f>
        <v>50000</v>
      </c>
    </row>
    <row r="71" spans="1:8" ht="17.25" customHeight="1">
      <c r="A71" s="114" t="s">
        <v>80</v>
      </c>
      <c r="B71" s="22" t="s">
        <v>19</v>
      </c>
      <c r="C71" s="8" t="s">
        <v>13</v>
      </c>
      <c r="D71" s="8" t="s">
        <v>58</v>
      </c>
      <c r="E71" s="9" t="s">
        <v>19</v>
      </c>
      <c r="F71" s="9" t="s">
        <v>33</v>
      </c>
      <c r="G71" s="8" t="s">
        <v>88</v>
      </c>
      <c r="H71" s="26">
        <v>50000</v>
      </c>
    </row>
    <row r="72" spans="1:8" ht="16.5" customHeight="1">
      <c r="A72" s="159" t="s">
        <v>192</v>
      </c>
      <c r="B72" s="45" t="s">
        <v>19</v>
      </c>
      <c r="C72" s="43" t="s">
        <v>13</v>
      </c>
      <c r="D72" s="43" t="s">
        <v>58</v>
      </c>
      <c r="E72" s="46" t="s">
        <v>13</v>
      </c>
      <c r="F72" s="46" t="s">
        <v>33</v>
      </c>
      <c r="G72" s="43"/>
      <c r="H72" s="44">
        <f>H73</f>
        <v>600000</v>
      </c>
    </row>
    <row r="73" spans="1:8" ht="16.5" customHeight="1">
      <c r="A73" s="114" t="s">
        <v>80</v>
      </c>
      <c r="B73" s="22" t="s">
        <v>19</v>
      </c>
      <c r="C73" s="8" t="s">
        <v>13</v>
      </c>
      <c r="D73" s="8" t="s">
        <v>58</v>
      </c>
      <c r="E73" s="9" t="s">
        <v>13</v>
      </c>
      <c r="F73" s="9" t="s">
        <v>33</v>
      </c>
      <c r="G73" s="8" t="s">
        <v>88</v>
      </c>
      <c r="H73" s="26">
        <v>600000</v>
      </c>
    </row>
    <row r="74" spans="1:8" ht="15" customHeight="1">
      <c r="A74" s="79" t="s">
        <v>50</v>
      </c>
      <c r="B74" s="60" t="s">
        <v>15</v>
      </c>
      <c r="C74" s="17"/>
      <c r="D74" s="17"/>
      <c r="E74" s="17"/>
      <c r="F74" s="17"/>
      <c r="G74" s="142"/>
      <c r="H74" s="28">
        <f>H75+H84</f>
        <v>70968925.4</v>
      </c>
    </row>
    <row r="75" spans="1:8" ht="14.25" customHeight="1">
      <c r="A75" s="220" t="s">
        <v>201</v>
      </c>
      <c r="B75" s="221" t="s">
        <v>15</v>
      </c>
      <c r="C75" s="231" t="s">
        <v>16</v>
      </c>
      <c r="D75" s="222"/>
      <c r="E75" s="222"/>
      <c r="F75" s="222"/>
      <c r="G75" s="232"/>
      <c r="H75" s="223">
        <f>H76+H78+H80+H82</f>
        <v>70864925.4</v>
      </c>
    </row>
    <row r="76" spans="1:8" ht="31.5" customHeight="1">
      <c r="A76" s="230" t="s">
        <v>206</v>
      </c>
      <c r="B76" s="233" t="s">
        <v>15</v>
      </c>
      <c r="C76" s="234" t="s">
        <v>16</v>
      </c>
      <c r="D76" s="200" t="s">
        <v>204</v>
      </c>
      <c r="E76" s="200" t="s">
        <v>205</v>
      </c>
      <c r="F76" s="200" t="s">
        <v>33</v>
      </c>
      <c r="G76" s="209"/>
      <c r="H76" s="202">
        <f>H77</f>
        <v>62200000</v>
      </c>
    </row>
    <row r="77" spans="1:8" ht="27.75" customHeight="1">
      <c r="A77" s="77" t="s">
        <v>107</v>
      </c>
      <c r="B77" s="235" t="s">
        <v>15</v>
      </c>
      <c r="C77" s="236" t="s">
        <v>16</v>
      </c>
      <c r="D77" s="204" t="s">
        <v>204</v>
      </c>
      <c r="E77" s="204" t="s">
        <v>205</v>
      </c>
      <c r="F77" s="204" t="s">
        <v>33</v>
      </c>
      <c r="G77" s="210" t="s">
        <v>109</v>
      </c>
      <c r="H77" s="206">
        <v>62200000</v>
      </c>
    </row>
    <row r="78" spans="1:8" ht="17.25" customHeight="1">
      <c r="A78" s="230" t="s">
        <v>202</v>
      </c>
      <c r="B78" s="233" t="s">
        <v>15</v>
      </c>
      <c r="C78" s="234" t="s">
        <v>16</v>
      </c>
      <c r="D78" s="200" t="s">
        <v>32</v>
      </c>
      <c r="E78" s="200" t="s">
        <v>203</v>
      </c>
      <c r="F78" s="200" t="s">
        <v>33</v>
      </c>
      <c r="G78" s="209"/>
      <c r="H78" s="202">
        <f>H79</f>
        <v>5500000</v>
      </c>
    </row>
    <row r="79" spans="1:8" ht="16.5" customHeight="1">
      <c r="A79" s="77" t="s">
        <v>229</v>
      </c>
      <c r="B79" s="235" t="s">
        <v>15</v>
      </c>
      <c r="C79" s="236" t="s">
        <v>16</v>
      </c>
      <c r="D79" s="204" t="s">
        <v>32</v>
      </c>
      <c r="E79" s="204" t="s">
        <v>203</v>
      </c>
      <c r="F79" s="204" t="s">
        <v>33</v>
      </c>
      <c r="G79" s="210" t="s">
        <v>109</v>
      </c>
      <c r="H79" s="206">
        <v>5500000</v>
      </c>
    </row>
    <row r="80" spans="1:8" ht="29.25" customHeight="1">
      <c r="A80" s="230" t="s">
        <v>228</v>
      </c>
      <c r="B80" s="233" t="s">
        <v>15</v>
      </c>
      <c r="C80" s="234" t="s">
        <v>16</v>
      </c>
      <c r="D80" s="200" t="s">
        <v>159</v>
      </c>
      <c r="E80" s="234" t="s">
        <v>11</v>
      </c>
      <c r="F80" s="234" t="s">
        <v>33</v>
      </c>
      <c r="G80" s="209"/>
      <c r="H80" s="202">
        <f>H81</f>
        <v>3104900</v>
      </c>
    </row>
    <row r="81" spans="1:8" ht="16.5" customHeight="1">
      <c r="A81" s="77" t="s">
        <v>229</v>
      </c>
      <c r="B81" s="235" t="s">
        <v>15</v>
      </c>
      <c r="C81" s="236" t="s">
        <v>16</v>
      </c>
      <c r="D81" s="204" t="s">
        <v>159</v>
      </c>
      <c r="E81" s="236" t="s">
        <v>11</v>
      </c>
      <c r="F81" s="236" t="s">
        <v>33</v>
      </c>
      <c r="G81" s="210" t="s">
        <v>109</v>
      </c>
      <c r="H81" s="206">
        <v>3104900</v>
      </c>
    </row>
    <row r="82" spans="1:8" ht="27" customHeight="1">
      <c r="A82" s="230" t="s">
        <v>207</v>
      </c>
      <c r="B82" s="233" t="s">
        <v>15</v>
      </c>
      <c r="C82" s="234" t="s">
        <v>16</v>
      </c>
      <c r="D82" s="200" t="s">
        <v>159</v>
      </c>
      <c r="E82" s="234" t="s">
        <v>11</v>
      </c>
      <c r="F82" s="234" t="s">
        <v>8</v>
      </c>
      <c r="G82" s="209"/>
      <c r="H82" s="202">
        <f>H83</f>
        <v>60025.4</v>
      </c>
    </row>
    <row r="83" spans="1:8" ht="18.75" customHeight="1">
      <c r="A83" s="74" t="s">
        <v>80</v>
      </c>
      <c r="B83" s="235" t="s">
        <v>15</v>
      </c>
      <c r="C83" s="236" t="s">
        <v>16</v>
      </c>
      <c r="D83" s="204" t="s">
        <v>159</v>
      </c>
      <c r="E83" s="236" t="s">
        <v>11</v>
      </c>
      <c r="F83" s="236" t="s">
        <v>8</v>
      </c>
      <c r="G83" s="210" t="s">
        <v>88</v>
      </c>
      <c r="H83" s="206">
        <v>60025.4</v>
      </c>
    </row>
    <row r="84" spans="1:8" ht="16.5" customHeight="1">
      <c r="A84" s="41" t="s">
        <v>51</v>
      </c>
      <c r="B84" s="62" t="s">
        <v>15</v>
      </c>
      <c r="C84" s="7" t="s">
        <v>15</v>
      </c>
      <c r="D84" s="7"/>
      <c r="E84" s="7"/>
      <c r="F84" s="7"/>
      <c r="G84" s="133"/>
      <c r="H84" s="29">
        <f>H85</f>
        <v>104000</v>
      </c>
    </row>
    <row r="85" spans="1:8" ht="19.5" customHeight="1">
      <c r="A85" s="82" t="s">
        <v>59</v>
      </c>
      <c r="B85" s="63" t="s">
        <v>15</v>
      </c>
      <c r="C85" s="20" t="s">
        <v>15</v>
      </c>
      <c r="D85" s="20" t="s">
        <v>58</v>
      </c>
      <c r="E85" s="20" t="s">
        <v>33</v>
      </c>
      <c r="F85" s="20" t="s">
        <v>33</v>
      </c>
      <c r="G85" s="140"/>
      <c r="H85" s="25">
        <f>H86</f>
        <v>104000</v>
      </c>
    </row>
    <row r="86" spans="1:8" ht="16.5" customHeight="1">
      <c r="A86" s="48" t="s">
        <v>124</v>
      </c>
      <c r="B86" s="55" t="s">
        <v>15</v>
      </c>
      <c r="C86" s="43" t="s">
        <v>15</v>
      </c>
      <c r="D86" s="43" t="s">
        <v>58</v>
      </c>
      <c r="E86" s="43" t="s">
        <v>8</v>
      </c>
      <c r="F86" s="43" t="s">
        <v>33</v>
      </c>
      <c r="G86" s="100"/>
      <c r="H86" s="44">
        <f>H87</f>
        <v>104000</v>
      </c>
    </row>
    <row r="87" spans="1:8" ht="17.25" customHeight="1">
      <c r="A87" s="74" t="s">
        <v>80</v>
      </c>
      <c r="B87" s="59" t="s">
        <v>15</v>
      </c>
      <c r="C87" s="8" t="s">
        <v>15</v>
      </c>
      <c r="D87" s="8" t="s">
        <v>58</v>
      </c>
      <c r="E87" s="9" t="s">
        <v>8</v>
      </c>
      <c r="F87" s="9" t="s">
        <v>33</v>
      </c>
      <c r="G87" s="98" t="s">
        <v>88</v>
      </c>
      <c r="H87" s="26">
        <v>104000</v>
      </c>
    </row>
    <row r="88" spans="1:8" ht="15" customHeight="1">
      <c r="A88" s="79" t="s">
        <v>35</v>
      </c>
      <c r="B88" s="60" t="s">
        <v>10</v>
      </c>
      <c r="C88" s="17"/>
      <c r="D88" s="17"/>
      <c r="E88" s="17"/>
      <c r="F88" s="17"/>
      <c r="G88" s="142"/>
      <c r="H88" s="28">
        <f>H89+H110+H144+H148</f>
        <v>272868741.45</v>
      </c>
    </row>
    <row r="89" spans="1:8" ht="12.75">
      <c r="A89" s="41" t="s">
        <v>36</v>
      </c>
      <c r="B89" s="61" t="s">
        <v>10</v>
      </c>
      <c r="C89" s="12" t="s">
        <v>8</v>
      </c>
      <c r="D89" s="11"/>
      <c r="E89" s="11"/>
      <c r="F89" s="11"/>
      <c r="G89" s="147"/>
      <c r="H89" s="29">
        <f>H90+H92+H97+H102+H105+H107</f>
        <v>55439074.76</v>
      </c>
    </row>
    <row r="90" spans="1:8" ht="12.75">
      <c r="A90" s="73" t="s">
        <v>209</v>
      </c>
      <c r="B90" s="237" t="s">
        <v>10</v>
      </c>
      <c r="C90" s="238" t="s">
        <v>8</v>
      </c>
      <c r="D90" s="238" t="s">
        <v>32</v>
      </c>
      <c r="E90" s="238" t="s">
        <v>8</v>
      </c>
      <c r="F90" s="238" t="s">
        <v>33</v>
      </c>
      <c r="G90" s="239"/>
      <c r="H90" s="240">
        <f>H91</f>
        <v>1477000</v>
      </c>
    </row>
    <row r="91" spans="1:8" ht="12.75">
      <c r="A91" s="208" t="s">
        <v>161</v>
      </c>
      <c r="B91" s="203" t="s">
        <v>10</v>
      </c>
      <c r="C91" s="204" t="s">
        <v>8</v>
      </c>
      <c r="D91" s="204" t="s">
        <v>32</v>
      </c>
      <c r="E91" s="204" t="s">
        <v>8</v>
      </c>
      <c r="F91" s="204" t="s">
        <v>33</v>
      </c>
      <c r="G91" s="205" t="s">
        <v>31</v>
      </c>
      <c r="H91" s="206">
        <v>1477000</v>
      </c>
    </row>
    <row r="92" spans="1:8" ht="12.75">
      <c r="A92" s="40" t="s">
        <v>37</v>
      </c>
      <c r="B92" s="58" t="s">
        <v>10</v>
      </c>
      <c r="C92" s="13" t="s">
        <v>8</v>
      </c>
      <c r="D92" s="13" t="s">
        <v>38</v>
      </c>
      <c r="E92" s="13" t="s">
        <v>33</v>
      </c>
      <c r="F92" s="13" t="s">
        <v>33</v>
      </c>
      <c r="G92" s="99"/>
      <c r="H92" s="25">
        <f>H93</f>
        <v>45498000</v>
      </c>
    </row>
    <row r="93" spans="1:8" ht="12.75">
      <c r="A93" s="48" t="s">
        <v>2</v>
      </c>
      <c r="B93" s="64" t="s">
        <v>10</v>
      </c>
      <c r="C93" s="46" t="s">
        <v>8</v>
      </c>
      <c r="D93" s="43" t="s">
        <v>38</v>
      </c>
      <c r="E93" s="46" t="s">
        <v>72</v>
      </c>
      <c r="F93" s="46" t="s">
        <v>0</v>
      </c>
      <c r="G93" s="145"/>
      <c r="H93" s="44">
        <f>SUM(H94:H96)</f>
        <v>45498000</v>
      </c>
    </row>
    <row r="94" spans="1:8" ht="12.75">
      <c r="A94" s="16" t="s">
        <v>161</v>
      </c>
      <c r="B94" s="65" t="s">
        <v>10</v>
      </c>
      <c r="C94" s="9" t="s">
        <v>8</v>
      </c>
      <c r="D94" s="8" t="s">
        <v>38</v>
      </c>
      <c r="E94" s="9" t="s">
        <v>72</v>
      </c>
      <c r="F94" s="9" t="s">
        <v>33</v>
      </c>
      <c r="G94" s="146" t="s">
        <v>31</v>
      </c>
      <c r="H94" s="26">
        <v>37584000</v>
      </c>
    </row>
    <row r="95" spans="1:8" ht="32.25" customHeight="1">
      <c r="A95" s="80" t="s">
        <v>165</v>
      </c>
      <c r="B95" s="65" t="s">
        <v>10</v>
      </c>
      <c r="C95" s="9" t="s">
        <v>8</v>
      </c>
      <c r="D95" s="8" t="s">
        <v>38</v>
      </c>
      <c r="E95" s="9" t="s">
        <v>72</v>
      </c>
      <c r="F95" s="9" t="s">
        <v>33</v>
      </c>
      <c r="G95" s="146" t="s">
        <v>166</v>
      </c>
      <c r="H95" s="26">
        <v>1114000</v>
      </c>
    </row>
    <row r="96" spans="1:8" ht="16.5" customHeight="1">
      <c r="A96" s="16" t="s">
        <v>162</v>
      </c>
      <c r="B96" s="65" t="s">
        <v>10</v>
      </c>
      <c r="C96" s="9" t="s">
        <v>8</v>
      </c>
      <c r="D96" s="8" t="s">
        <v>38</v>
      </c>
      <c r="E96" s="9" t="s">
        <v>72</v>
      </c>
      <c r="F96" s="9" t="s">
        <v>8</v>
      </c>
      <c r="G96" s="146" t="s">
        <v>31</v>
      </c>
      <c r="H96" s="26">
        <v>6800000</v>
      </c>
    </row>
    <row r="97" spans="1:8" ht="18.75" customHeight="1">
      <c r="A97" s="23" t="s">
        <v>70</v>
      </c>
      <c r="B97" s="56" t="s">
        <v>10</v>
      </c>
      <c r="C97" s="24" t="s">
        <v>8</v>
      </c>
      <c r="D97" s="24" t="s">
        <v>54</v>
      </c>
      <c r="E97" s="24" t="s">
        <v>33</v>
      </c>
      <c r="F97" s="24" t="s">
        <v>33</v>
      </c>
      <c r="G97" s="148"/>
      <c r="H97" s="25">
        <f>H99+H100</f>
        <v>1368000</v>
      </c>
    </row>
    <row r="98" spans="1:8" ht="16.5" customHeight="1">
      <c r="A98" s="48" t="s">
        <v>164</v>
      </c>
      <c r="B98" s="55" t="s">
        <v>10</v>
      </c>
      <c r="C98" s="43" t="s">
        <v>8</v>
      </c>
      <c r="D98" s="43" t="s">
        <v>54</v>
      </c>
      <c r="E98" s="43" t="s">
        <v>163</v>
      </c>
      <c r="F98" s="43" t="s">
        <v>8</v>
      </c>
      <c r="G98" s="100"/>
      <c r="H98" s="44">
        <f>H99</f>
        <v>585000</v>
      </c>
    </row>
    <row r="99" spans="1:8" ht="21.75" customHeight="1">
      <c r="A99" s="16" t="s">
        <v>161</v>
      </c>
      <c r="B99" s="54" t="s">
        <v>10</v>
      </c>
      <c r="C99" s="8" t="s">
        <v>8</v>
      </c>
      <c r="D99" s="8" t="s">
        <v>54</v>
      </c>
      <c r="E99" s="8" t="s">
        <v>163</v>
      </c>
      <c r="F99" s="8" t="s">
        <v>8</v>
      </c>
      <c r="G99" s="98" t="s">
        <v>31</v>
      </c>
      <c r="H99" s="31">
        <v>585000</v>
      </c>
    </row>
    <row r="100" spans="1:8" ht="16.5" customHeight="1">
      <c r="A100" s="48" t="s">
        <v>87</v>
      </c>
      <c r="B100" s="55" t="s">
        <v>10</v>
      </c>
      <c r="C100" s="43" t="s">
        <v>8</v>
      </c>
      <c r="D100" s="43" t="s">
        <v>54</v>
      </c>
      <c r="E100" s="43" t="s">
        <v>163</v>
      </c>
      <c r="F100" s="43" t="s">
        <v>16</v>
      </c>
      <c r="G100" s="100"/>
      <c r="H100" s="44">
        <f>H101</f>
        <v>783000</v>
      </c>
    </row>
    <row r="101" spans="1:8" ht="21" customHeight="1">
      <c r="A101" s="16" t="s">
        <v>161</v>
      </c>
      <c r="B101" s="54" t="s">
        <v>10</v>
      </c>
      <c r="C101" s="8" t="s">
        <v>8</v>
      </c>
      <c r="D101" s="8" t="s">
        <v>54</v>
      </c>
      <c r="E101" s="8" t="s">
        <v>163</v>
      </c>
      <c r="F101" s="8" t="s">
        <v>16</v>
      </c>
      <c r="G101" s="98" t="s">
        <v>31</v>
      </c>
      <c r="H101" s="31">
        <v>783000</v>
      </c>
    </row>
    <row r="102" spans="1:8" ht="23.25" customHeight="1">
      <c r="A102" s="241" t="s">
        <v>216</v>
      </c>
      <c r="B102" s="242" t="s">
        <v>10</v>
      </c>
      <c r="C102" s="243" t="s">
        <v>8</v>
      </c>
      <c r="D102" s="243" t="s">
        <v>159</v>
      </c>
      <c r="E102" s="243" t="s">
        <v>9</v>
      </c>
      <c r="F102" s="243" t="s">
        <v>33</v>
      </c>
      <c r="G102" s="205"/>
      <c r="H102" s="245">
        <f>H103+H104</f>
        <v>415052.76</v>
      </c>
    </row>
    <row r="103" spans="1:8" ht="16.5" customHeight="1">
      <c r="A103" s="208" t="s">
        <v>161</v>
      </c>
      <c r="B103" s="203" t="s">
        <v>10</v>
      </c>
      <c r="C103" s="204" t="s">
        <v>8</v>
      </c>
      <c r="D103" s="204" t="s">
        <v>159</v>
      </c>
      <c r="E103" s="204" t="s">
        <v>9</v>
      </c>
      <c r="F103" s="204" t="s">
        <v>33</v>
      </c>
      <c r="G103" s="205" t="s">
        <v>31</v>
      </c>
      <c r="H103" s="26"/>
    </row>
    <row r="104" spans="1:8" ht="28.5" customHeight="1">
      <c r="A104" s="208" t="s">
        <v>217</v>
      </c>
      <c r="B104" s="203" t="s">
        <v>10</v>
      </c>
      <c r="C104" s="204" t="s">
        <v>8</v>
      </c>
      <c r="D104" s="204" t="s">
        <v>159</v>
      </c>
      <c r="E104" s="204" t="s">
        <v>9</v>
      </c>
      <c r="F104" s="204" t="s">
        <v>33</v>
      </c>
      <c r="G104" s="205" t="s">
        <v>31</v>
      </c>
      <c r="H104" s="26">
        <v>415052.76</v>
      </c>
    </row>
    <row r="105" spans="1:8" ht="25.5">
      <c r="A105" s="255" t="s">
        <v>230</v>
      </c>
      <c r="B105" s="237" t="s">
        <v>10</v>
      </c>
      <c r="C105" s="238" t="s">
        <v>8</v>
      </c>
      <c r="D105" s="238" t="s">
        <v>159</v>
      </c>
      <c r="E105" s="238" t="s">
        <v>10</v>
      </c>
      <c r="F105" s="238" t="s">
        <v>33</v>
      </c>
      <c r="G105" s="239"/>
      <c r="H105" s="256">
        <f>H106</f>
        <v>202022</v>
      </c>
    </row>
    <row r="106" spans="1:8" ht="33.75" customHeight="1">
      <c r="A106" s="208" t="s">
        <v>217</v>
      </c>
      <c r="B106" s="203" t="s">
        <v>10</v>
      </c>
      <c r="C106" s="204" t="s">
        <v>8</v>
      </c>
      <c r="D106" s="204" t="s">
        <v>159</v>
      </c>
      <c r="E106" s="204" t="s">
        <v>10</v>
      </c>
      <c r="F106" s="204" t="s">
        <v>33</v>
      </c>
      <c r="G106" s="205" t="s">
        <v>31</v>
      </c>
      <c r="H106" s="244">
        <v>202022</v>
      </c>
    </row>
    <row r="107" spans="1:8" ht="46.5" customHeight="1">
      <c r="A107" s="191" t="s">
        <v>208</v>
      </c>
      <c r="B107" s="92" t="s">
        <v>10</v>
      </c>
      <c r="C107" s="43" t="s">
        <v>8</v>
      </c>
      <c r="D107" s="43" t="s">
        <v>159</v>
      </c>
      <c r="E107" s="43" t="s">
        <v>105</v>
      </c>
      <c r="F107" s="43" t="s">
        <v>33</v>
      </c>
      <c r="G107" s="100"/>
      <c r="H107" s="44">
        <f>H109+H108</f>
        <v>6479000</v>
      </c>
    </row>
    <row r="108" spans="1:8" ht="14.25" customHeight="1">
      <c r="A108" s="16" t="s">
        <v>161</v>
      </c>
      <c r="B108" s="93" t="s">
        <v>10</v>
      </c>
      <c r="C108" s="8" t="s">
        <v>8</v>
      </c>
      <c r="D108" s="8" t="s">
        <v>159</v>
      </c>
      <c r="E108" s="8" t="s">
        <v>105</v>
      </c>
      <c r="F108" s="8" t="s">
        <v>33</v>
      </c>
      <c r="G108" s="98" t="s">
        <v>31</v>
      </c>
      <c r="H108" s="26">
        <v>6265000</v>
      </c>
    </row>
    <row r="109" spans="1:8" ht="19.5" customHeight="1">
      <c r="A109" s="16" t="s">
        <v>195</v>
      </c>
      <c r="B109" s="93" t="s">
        <v>10</v>
      </c>
      <c r="C109" s="8" t="s">
        <v>8</v>
      </c>
      <c r="D109" s="8" t="s">
        <v>159</v>
      </c>
      <c r="E109" s="8" t="s">
        <v>105</v>
      </c>
      <c r="F109" s="8" t="s">
        <v>33</v>
      </c>
      <c r="G109" s="98" t="s">
        <v>194</v>
      </c>
      <c r="H109" s="26">
        <v>214000</v>
      </c>
    </row>
    <row r="110" spans="1:8" ht="17.25" customHeight="1">
      <c r="A110" s="41" t="s">
        <v>39</v>
      </c>
      <c r="B110" s="62" t="s">
        <v>10</v>
      </c>
      <c r="C110" s="10" t="s">
        <v>16</v>
      </c>
      <c r="D110" s="7"/>
      <c r="E110" s="7"/>
      <c r="F110" s="7"/>
      <c r="G110" s="143"/>
      <c r="H110" s="29">
        <f>H111+H113+H115+H120+H123+H126+H133+H138+H142</f>
        <v>203388566.69</v>
      </c>
    </row>
    <row r="111" spans="1:8" ht="33" customHeight="1">
      <c r="A111" s="48" t="s">
        <v>102</v>
      </c>
      <c r="B111" s="64" t="s">
        <v>10</v>
      </c>
      <c r="C111" s="46" t="s">
        <v>16</v>
      </c>
      <c r="D111" s="43" t="s">
        <v>160</v>
      </c>
      <c r="E111" s="43" t="s">
        <v>8</v>
      </c>
      <c r="F111" s="43" t="s">
        <v>33</v>
      </c>
      <c r="G111" s="145"/>
      <c r="H111" s="44">
        <f>H112</f>
        <v>11915000</v>
      </c>
    </row>
    <row r="112" spans="1:9" ht="17.25" customHeight="1">
      <c r="A112" s="16" t="s">
        <v>161</v>
      </c>
      <c r="B112" s="65" t="s">
        <v>10</v>
      </c>
      <c r="C112" s="9" t="s">
        <v>16</v>
      </c>
      <c r="D112" s="8" t="s">
        <v>160</v>
      </c>
      <c r="E112" s="8" t="s">
        <v>8</v>
      </c>
      <c r="F112" s="8" t="s">
        <v>33</v>
      </c>
      <c r="G112" s="146" t="s">
        <v>31</v>
      </c>
      <c r="H112" s="26">
        <v>11915000</v>
      </c>
      <c r="I112" s="219"/>
    </row>
    <row r="113" spans="1:9" ht="17.25" customHeight="1">
      <c r="A113" s="73" t="s">
        <v>209</v>
      </c>
      <c r="B113" s="237" t="s">
        <v>10</v>
      </c>
      <c r="C113" s="238" t="s">
        <v>16</v>
      </c>
      <c r="D113" s="238" t="s">
        <v>32</v>
      </c>
      <c r="E113" s="238" t="s">
        <v>8</v>
      </c>
      <c r="F113" s="238" t="s">
        <v>33</v>
      </c>
      <c r="G113" s="239"/>
      <c r="H113" s="240">
        <f>H114</f>
        <v>5219000</v>
      </c>
      <c r="I113" s="219"/>
    </row>
    <row r="114" spans="1:9" ht="17.25" customHeight="1">
      <c r="A114" s="208" t="s">
        <v>161</v>
      </c>
      <c r="B114" s="203" t="s">
        <v>10</v>
      </c>
      <c r="C114" s="204" t="s">
        <v>16</v>
      </c>
      <c r="D114" s="204" t="s">
        <v>32</v>
      </c>
      <c r="E114" s="204" t="s">
        <v>8</v>
      </c>
      <c r="F114" s="204" t="s">
        <v>33</v>
      </c>
      <c r="G114" s="205" t="s">
        <v>31</v>
      </c>
      <c r="H114" s="206">
        <v>5219000</v>
      </c>
      <c r="I114" s="219"/>
    </row>
    <row r="115" spans="1:8" ht="17.25" customHeight="1">
      <c r="A115" s="40" t="s">
        <v>40</v>
      </c>
      <c r="B115" s="66" t="s">
        <v>10</v>
      </c>
      <c r="C115" s="14" t="s">
        <v>16</v>
      </c>
      <c r="D115" s="13" t="s">
        <v>41</v>
      </c>
      <c r="E115" s="14" t="s">
        <v>0</v>
      </c>
      <c r="F115" s="14" t="s">
        <v>0</v>
      </c>
      <c r="G115" s="144"/>
      <c r="H115" s="25">
        <f>H116</f>
        <v>27610000</v>
      </c>
    </row>
    <row r="116" spans="1:8" ht="12.75">
      <c r="A116" s="48" t="s">
        <v>2</v>
      </c>
      <c r="B116" s="64" t="s">
        <v>10</v>
      </c>
      <c r="C116" s="46" t="s">
        <v>16</v>
      </c>
      <c r="D116" s="43" t="s">
        <v>41</v>
      </c>
      <c r="E116" s="46" t="s">
        <v>72</v>
      </c>
      <c r="F116" s="46" t="s">
        <v>0</v>
      </c>
      <c r="G116" s="145"/>
      <c r="H116" s="44">
        <f>SUM(H117:H119)</f>
        <v>27610000</v>
      </c>
    </row>
    <row r="117" spans="1:8" ht="12.75">
      <c r="A117" s="16" t="s">
        <v>161</v>
      </c>
      <c r="B117" s="65" t="s">
        <v>10</v>
      </c>
      <c r="C117" s="9" t="s">
        <v>16</v>
      </c>
      <c r="D117" s="8" t="s">
        <v>41</v>
      </c>
      <c r="E117" s="9" t="s">
        <v>72</v>
      </c>
      <c r="F117" s="9" t="s">
        <v>33</v>
      </c>
      <c r="G117" s="146" t="s">
        <v>31</v>
      </c>
      <c r="H117" s="26">
        <v>17176000</v>
      </c>
    </row>
    <row r="118" spans="1:8" ht="29.25" customHeight="1">
      <c r="A118" s="80" t="s">
        <v>165</v>
      </c>
      <c r="B118" s="65" t="s">
        <v>10</v>
      </c>
      <c r="C118" s="9" t="s">
        <v>16</v>
      </c>
      <c r="D118" s="8" t="s">
        <v>41</v>
      </c>
      <c r="E118" s="9" t="s">
        <v>72</v>
      </c>
      <c r="F118" s="9" t="s">
        <v>33</v>
      </c>
      <c r="G118" s="146" t="s">
        <v>166</v>
      </c>
      <c r="H118" s="26">
        <v>8409000</v>
      </c>
    </row>
    <row r="119" spans="1:8" ht="16.5" customHeight="1">
      <c r="A119" s="16" t="s">
        <v>162</v>
      </c>
      <c r="B119" s="65" t="s">
        <v>10</v>
      </c>
      <c r="C119" s="9" t="s">
        <v>16</v>
      </c>
      <c r="D119" s="8" t="s">
        <v>41</v>
      </c>
      <c r="E119" s="9" t="s">
        <v>72</v>
      </c>
      <c r="F119" s="9" t="s">
        <v>8</v>
      </c>
      <c r="G119" s="146" t="s">
        <v>31</v>
      </c>
      <c r="H119" s="26">
        <v>2025000</v>
      </c>
    </row>
    <row r="120" spans="1:8" ht="21" customHeight="1">
      <c r="A120" s="40" t="s">
        <v>42</v>
      </c>
      <c r="B120" s="66" t="s">
        <v>10</v>
      </c>
      <c r="C120" s="14" t="s">
        <v>16</v>
      </c>
      <c r="D120" s="13" t="s">
        <v>43</v>
      </c>
      <c r="E120" s="13" t="s">
        <v>33</v>
      </c>
      <c r="F120" s="13" t="s">
        <v>33</v>
      </c>
      <c r="G120" s="144"/>
      <c r="H120" s="25">
        <f>H121</f>
        <v>19442000</v>
      </c>
    </row>
    <row r="121" spans="1:8" ht="15.75" customHeight="1">
      <c r="A121" s="48" t="s">
        <v>2</v>
      </c>
      <c r="B121" s="64" t="s">
        <v>10</v>
      </c>
      <c r="C121" s="46" t="s">
        <v>16</v>
      </c>
      <c r="D121" s="43" t="s">
        <v>43</v>
      </c>
      <c r="E121" s="43" t="s">
        <v>72</v>
      </c>
      <c r="F121" s="43" t="s">
        <v>33</v>
      </c>
      <c r="G121" s="145"/>
      <c r="H121" s="44">
        <f>H122</f>
        <v>19442000</v>
      </c>
    </row>
    <row r="122" spans="1:8" ht="26.25" customHeight="1">
      <c r="A122" s="80" t="s">
        <v>165</v>
      </c>
      <c r="B122" s="65" t="s">
        <v>10</v>
      </c>
      <c r="C122" s="9" t="s">
        <v>16</v>
      </c>
      <c r="D122" s="8" t="s">
        <v>43</v>
      </c>
      <c r="E122" s="8" t="s">
        <v>72</v>
      </c>
      <c r="F122" s="8" t="s">
        <v>33</v>
      </c>
      <c r="G122" s="146" t="s">
        <v>166</v>
      </c>
      <c r="H122" s="26">
        <v>19442000</v>
      </c>
    </row>
    <row r="123" spans="1:8" ht="14.25" customHeight="1">
      <c r="A123" s="40" t="s">
        <v>44</v>
      </c>
      <c r="B123" s="66" t="s">
        <v>10</v>
      </c>
      <c r="C123" s="14" t="s">
        <v>16</v>
      </c>
      <c r="D123" s="13" t="s">
        <v>45</v>
      </c>
      <c r="E123" s="13" t="s">
        <v>33</v>
      </c>
      <c r="F123" s="13" t="s">
        <v>33</v>
      </c>
      <c r="G123" s="144"/>
      <c r="H123" s="25">
        <f>H125</f>
        <v>100000</v>
      </c>
    </row>
    <row r="124" spans="1:8" ht="15" customHeight="1">
      <c r="A124" s="48" t="s">
        <v>2</v>
      </c>
      <c r="B124" s="64" t="s">
        <v>10</v>
      </c>
      <c r="C124" s="46" t="s">
        <v>16</v>
      </c>
      <c r="D124" s="43" t="s">
        <v>45</v>
      </c>
      <c r="E124" s="43" t="s">
        <v>72</v>
      </c>
      <c r="F124" s="43" t="s">
        <v>33</v>
      </c>
      <c r="G124" s="145"/>
      <c r="H124" s="44">
        <f>H125</f>
        <v>100000</v>
      </c>
    </row>
    <row r="125" spans="1:8" ht="17.25" customHeight="1">
      <c r="A125" s="16" t="s">
        <v>162</v>
      </c>
      <c r="B125" s="65" t="s">
        <v>10</v>
      </c>
      <c r="C125" s="9" t="s">
        <v>16</v>
      </c>
      <c r="D125" s="8" t="s">
        <v>45</v>
      </c>
      <c r="E125" s="8" t="s">
        <v>72</v>
      </c>
      <c r="F125" s="8" t="s">
        <v>8</v>
      </c>
      <c r="G125" s="146" t="s">
        <v>31</v>
      </c>
      <c r="H125" s="26">
        <v>100000</v>
      </c>
    </row>
    <row r="126" spans="1:8" ht="16.5" customHeight="1">
      <c r="A126" s="23" t="s">
        <v>70</v>
      </c>
      <c r="B126" s="56" t="s">
        <v>10</v>
      </c>
      <c r="C126" s="24" t="s">
        <v>16</v>
      </c>
      <c r="D126" s="24" t="s">
        <v>54</v>
      </c>
      <c r="E126" s="24" t="s">
        <v>33</v>
      </c>
      <c r="F126" s="24" t="s">
        <v>33</v>
      </c>
      <c r="G126" s="148"/>
      <c r="H126" s="25">
        <f>H127+H130</f>
        <v>7010000</v>
      </c>
    </row>
    <row r="127" spans="1:8" ht="15.75" customHeight="1">
      <c r="A127" s="48" t="s">
        <v>164</v>
      </c>
      <c r="B127" s="55" t="s">
        <v>10</v>
      </c>
      <c r="C127" s="43" t="s">
        <v>16</v>
      </c>
      <c r="D127" s="43" t="s">
        <v>54</v>
      </c>
      <c r="E127" s="43" t="s">
        <v>163</v>
      </c>
      <c r="F127" s="43" t="s">
        <v>8</v>
      </c>
      <c r="G127" s="100"/>
      <c r="H127" s="44">
        <f>H128+H129</f>
        <v>6893000</v>
      </c>
    </row>
    <row r="128" spans="1:8" ht="12.75">
      <c r="A128" s="16" t="s">
        <v>161</v>
      </c>
      <c r="B128" s="54" t="s">
        <v>10</v>
      </c>
      <c r="C128" s="8" t="s">
        <v>16</v>
      </c>
      <c r="D128" s="8" t="s">
        <v>54</v>
      </c>
      <c r="E128" s="8" t="s">
        <v>163</v>
      </c>
      <c r="F128" s="8" t="s">
        <v>8</v>
      </c>
      <c r="G128" s="98" t="s">
        <v>31</v>
      </c>
      <c r="H128" s="31">
        <v>5553000</v>
      </c>
    </row>
    <row r="129" spans="1:8" ht="30" customHeight="1">
      <c r="A129" s="16" t="s">
        <v>168</v>
      </c>
      <c r="B129" s="54" t="s">
        <v>10</v>
      </c>
      <c r="C129" s="8" t="s">
        <v>16</v>
      </c>
      <c r="D129" s="8" t="s">
        <v>54</v>
      </c>
      <c r="E129" s="8" t="s">
        <v>163</v>
      </c>
      <c r="F129" s="8" t="s">
        <v>8</v>
      </c>
      <c r="G129" s="98" t="s">
        <v>183</v>
      </c>
      <c r="H129" s="26">
        <f>1050000+290000</f>
        <v>1340000</v>
      </c>
    </row>
    <row r="130" spans="1:8" ht="25.5">
      <c r="A130" s="48" t="s">
        <v>87</v>
      </c>
      <c r="B130" s="55" t="s">
        <v>10</v>
      </c>
      <c r="C130" s="43" t="s">
        <v>16</v>
      </c>
      <c r="D130" s="43" t="s">
        <v>54</v>
      </c>
      <c r="E130" s="43" t="s">
        <v>163</v>
      </c>
      <c r="F130" s="43" t="s">
        <v>16</v>
      </c>
      <c r="G130" s="100"/>
      <c r="H130" s="44">
        <f>H131+H132</f>
        <v>117000</v>
      </c>
    </row>
    <row r="131" spans="1:8" ht="12.75">
      <c r="A131" s="16" t="s">
        <v>161</v>
      </c>
      <c r="B131" s="54" t="s">
        <v>10</v>
      </c>
      <c r="C131" s="8" t="s">
        <v>16</v>
      </c>
      <c r="D131" s="8" t="s">
        <v>54</v>
      </c>
      <c r="E131" s="8" t="s">
        <v>163</v>
      </c>
      <c r="F131" s="8" t="s">
        <v>16</v>
      </c>
      <c r="G131" s="98" t="s">
        <v>31</v>
      </c>
      <c r="H131" s="31">
        <v>95690</v>
      </c>
    </row>
    <row r="132" spans="1:8" ht="12.75">
      <c r="A132" s="16" t="s">
        <v>195</v>
      </c>
      <c r="B132" s="54" t="s">
        <v>10</v>
      </c>
      <c r="C132" s="8" t="s">
        <v>16</v>
      </c>
      <c r="D132" s="8" t="s">
        <v>54</v>
      </c>
      <c r="E132" s="8" t="s">
        <v>163</v>
      </c>
      <c r="F132" s="8" t="s">
        <v>16</v>
      </c>
      <c r="G132" s="146" t="s">
        <v>194</v>
      </c>
      <c r="H132" s="26">
        <v>21310</v>
      </c>
    </row>
    <row r="133" spans="1:8" ht="19.5" customHeight="1">
      <c r="A133" s="40" t="s">
        <v>57</v>
      </c>
      <c r="B133" s="66" t="s">
        <v>10</v>
      </c>
      <c r="C133" s="14" t="s">
        <v>16</v>
      </c>
      <c r="D133" s="13" t="s">
        <v>4</v>
      </c>
      <c r="E133" s="13" t="s">
        <v>33</v>
      </c>
      <c r="F133" s="13" t="s">
        <v>33</v>
      </c>
      <c r="G133" s="144"/>
      <c r="H133" s="25">
        <f>H134</f>
        <v>2991000</v>
      </c>
    </row>
    <row r="134" spans="1:8" ht="25.5">
      <c r="A134" s="48" t="s">
        <v>126</v>
      </c>
      <c r="B134" s="64" t="s">
        <v>10</v>
      </c>
      <c r="C134" s="46" t="s">
        <v>16</v>
      </c>
      <c r="D134" s="43" t="s">
        <v>4</v>
      </c>
      <c r="E134" s="43" t="s">
        <v>12</v>
      </c>
      <c r="F134" s="43" t="s">
        <v>33</v>
      </c>
      <c r="G134" s="145"/>
      <c r="H134" s="44">
        <f>SUM(H135:H137)</f>
        <v>2991000</v>
      </c>
    </row>
    <row r="135" spans="1:8" ht="12.75">
      <c r="A135" s="16" t="s">
        <v>211</v>
      </c>
      <c r="B135" s="65" t="s">
        <v>10</v>
      </c>
      <c r="C135" s="9" t="s">
        <v>16</v>
      </c>
      <c r="D135" s="8" t="s">
        <v>4</v>
      </c>
      <c r="E135" s="9" t="s">
        <v>12</v>
      </c>
      <c r="F135" s="9" t="s">
        <v>33</v>
      </c>
      <c r="G135" s="146" t="s">
        <v>31</v>
      </c>
      <c r="H135" s="26">
        <v>1598100</v>
      </c>
    </row>
    <row r="136" spans="1:8" ht="12.75">
      <c r="A136" s="16" t="s">
        <v>212</v>
      </c>
      <c r="B136" s="65" t="s">
        <v>10</v>
      </c>
      <c r="C136" s="9" t="s">
        <v>16</v>
      </c>
      <c r="D136" s="8" t="s">
        <v>4</v>
      </c>
      <c r="E136" s="9" t="s">
        <v>12</v>
      </c>
      <c r="F136" s="9" t="s">
        <v>33</v>
      </c>
      <c r="G136" s="146" t="s">
        <v>194</v>
      </c>
      <c r="H136" s="26">
        <v>1243400</v>
      </c>
    </row>
    <row r="137" spans="1:8" ht="12.75">
      <c r="A137" s="16" t="s">
        <v>210</v>
      </c>
      <c r="B137" s="65" t="s">
        <v>10</v>
      </c>
      <c r="C137" s="9" t="s">
        <v>16</v>
      </c>
      <c r="D137" s="8" t="s">
        <v>4</v>
      </c>
      <c r="E137" s="9" t="s">
        <v>12</v>
      </c>
      <c r="F137" s="9" t="s">
        <v>33</v>
      </c>
      <c r="G137" s="146" t="s">
        <v>194</v>
      </c>
      <c r="H137" s="26">
        <v>149500</v>
      </c>
    </row>
    <row r="138" spans="1:8" ht="146.25" customHeight="1">
      <c r="A138" s="40" t="s">
        <v>125</v>
      </c>
      <c r="B138" s="66" t="s">
        <v>10</v>
      </c>
      <c r="C138" s="14" t="s">
        <v>16</v>
      </c>
      <c r="D138" s="13" t="s">
        <v>159</v>
      </c>
      <c r="E138" s="14" t="s">
        <v>8</v>
      </c>
      <c r="F138" s="14" t="s">
        <v>33</v>
      </c>
      <c r="G138" s="144"/>
      <c r="H138" s="25">
        <f>H139+H140+H141</f>
        <v>129075765.19</v>
      </c>
    </row>
    <row r="139" spans="1:8" ht="15" customHeight="1">
      <c r="A139" s="16" t="s">
        <v>161</v>
      </c>
      <c r="B139" s="65" t="s">
        <v>10</v>
      </c>
      <c r="C139" s="9" t="s">
        <v>16</v>
      </c>
      <c r="D139" s="8" t="s">
        <v>159</v>
      </c>
      <c r="E139" s="9" t="s">
        <v>8</v>
      </c>
      <c r="F139" s="9" t="s">
        <v>33</v>
      </c>
      <c r="G139" s="146" t="s">
        <v>31</v>
      </c>
      <c r="H139" s="26">
        <v>69683000</v>
      </c>
    </row>
    <row r="140" spans="1:8" ht="25.5">
      <c r="A140" s="80" t="s">
        <v>165</v>
      </c>
      <c r="B140" s="65" t="s">
        <v>10</v>
      </c>
      <c r="C140" s="9" t="s">
        <v>16</v>
      </c>
      <c r="D140" s="8" t="s">
        <v>159</v>
      </c>
      <c r="E140" s="9" t="s">
        <v>8</v>
      </c>
      <c r="F140" s="9" t="s">
        <v>33</v>
      </c>
      <c r="G140" s="146" t="s">
        <v>166</v>
      </c>
      <c r="H140" s="26">
        <v>57400000</v>
      </c>
    </row>
    <row r="141" spans="1:8" ht="25.5">
      <c r="A141" s="16" t="s">
        <v>217</v>
      </c>
      <c r="B141" s="65" t="s">
        <v>10</v>
      </c>
      <c r="C141" s="9" t="s">
        <v>16</v>
      </c>
      <c r="D141" s="8" t="s">
        <v>159</v>
      </c>
      <c r="E141" s="9" t="s">
        <v>8</v>
      </c>
      <c r="F141" s="9" t="s">
        <v>33</v>
      </c>
      <c r="G141" s="146" t="s">
        <v>31</v>
      </c>
      <c r="H141" s="26">
        <v>1992765.19</v>
      </c>
    </row>
    <row r="142" spans="1:8" ht="38.25">
      <c r="A142" s="255" t="s">
        <v>231</v>
      </c>
      <c r="B142" s="257" t="s">
        <v>10</v>
      </c>
      <c r="C142" s="258" t="s">
        <v>16</v>
      </c>
      <c r="D142" s="238" t="s">
        <v>159</v>
      </c>
      <c r="E142" s="258" t="s">
        <v>12</v>
      </c>
      <c r="F142" s="258" t="s">
        <v>33</v>
      </c>
      <c r="G142" s="259"/>
      <c r="H142" s="240">
        <f>H143</f>
        <v>25801.5</v>
      </c>
    </row>
    <row r="143" spans="1:8" ht="25.5">
      <c r="A143" s="208" t="s">
        <v>232</v>
      </c>
      <c r="B143" s="235" t="s">
        <v>10</v>
      </c>
      <c r="C143" s="236" t="s">
        <v>16</v>
      </c>
      <c r="D143" s="204" t="s">
        <v>159</v>
      </c>
      <c r="E143" s="236" t="s">
        <v>12</v>
      </c>
      <c r="F143" s="236" t="s">
        <v>33</v>
      </c>
      <c r="G143" s="210" t="s">
        <v>194</v>
      </c>
      <c r="H143" s="206">
        <v>25801.5</v>
      </c>
    </row>
    <row r="144" spans="1:8" ht="12.75">
      <c r="A144" s="220" t="s">
        <v>189</v>
      </c>
      <c r="B144" s="221" t="s">
        <v>10</v>
      </c>
      <c r="C144" s="222" t="s">
        <v>10</v>
      </c>
      <c r="D144" s="222"/>
      <c r="E144" s="222"/>
      <c r="F144" s="222"/>
      <c r="G144" s="210"/>
      <c r="H144" s="223">
        <f>H145</f>
        <v>220000</v>
      </c>
    </row>
    <row r="145" spans="1:8" ht="12.75">
      <c r="A145" s="82" t="s">
        <v>59</v>
      </c>
      <c r="B145" s="63" t="s">
        <v>10</v>
      </c>
      <c r="C145" s="20" t="s">
        <v>10</v>
      </c>
      <c r="D145" s="20" t="s">
        <v>58</v>
      </c>
      <c r="E145" s="20" t="s">
        <v>33</v>
      </c>
      <c r="F145" s="20" t="s">
        <v>33</v>
      </c>
      <c r="G145" s="140"/>
      <c r="H145" s="25">
        <f>H146</f>
        <v>220000</v>
      </c>
    </row>
    <row r="146" spans="1:8" ht="12.75">
      <c r="A146" s="159" t="s">
        <v>190</v>
      </c>
      <c r="B146" s="95" t="s">
        <v>10</v>
      </c>
      <c r="C146" s="43" t="s">
        <v>10</v>
      </c>
      <c r="D146" s="43" t="s">
        <v>58</v>
      </c>
      <c r="E146" s="43" t="s">
        <v>14</v>
      </c>
      <c r="F146" s="43" t="s">
        <v>33</v>
      </c>
      <c r="G146" s="43"/>
      <c r="H146" s="44">
        <f>H147</f>
        <v>220000</v>
      </c>
    </row>
    <row r="147" spans="1:8" ht="13.5" customHeight="1">
      <c r="A147" s="74" t="s">
        <v>80</v>
      </c>
      <c r="B147" s="65" t="s">
        <v>10</v>
      </c>
      <c r="C147" s="9" t="s">
        <v>10</v>
      </c>
      <c r="D147" s="8" t="s">
        <v>58</v>
      </c>
      <c r="E147" s="9" t="s">
        <v>14</v>
      </c>
      <c r="F147" s="9" t="s">
        <v>33</v>
      </c>
      <c r="G147" s="146" t="s">
        <v>88</v>
      </c>
      <c r="H147" s="26">
        <v>220000</v>
      </c>
    </row>
    <row r="148" spans="1:8" ht="12.75">
      <c r="A148" s="41" t="s">
        <v>46</v>
      </c>
      <c r="B148" s="62" t="s">
        <v>10</v>
      </c>
      <c r="C148" s="7" t="s">
        <v>12</v>
      </c>
      <c r="D148" s="7"/>
      <c r="E148" s="7"/>
      <c r="F148" s="7"/>
      <c r="G148" s="133"/>
      <c r="H148" s="27">
        <f>H149+H153</f>
        <v>13821100</v>
      </c>
    </row>
    <row r="149" spans="1:8" ht="25.5">
      <c r="A149" s="40" t="s">
        <v>1</v>
      </c>
      <c r="B149" s="66" t="s">
        <v>10</v>
      </c>
      <c r="C149" s="13" t="s">
        <v>12</v>
      </c>
      <c r="D149" s="13" t="s">
        <v>29</v>
      </c>
      <c r="E149" s="13" t="s">
        <v>33</v>
      </c>
      <c r="F149" s="13" t="s">
        <v>33</v>
      </c>
      <c r="G149" s="99"/>
      <c r="H149" s="25">
        <f>H150</f>
        <v>9584000</v>
      </c>
    </row>
    <row r="150" spans="1:8" ht="12.75">
      <c r="A150" s="48" t="s">
        <v>2</v>
      </c>
      <c r="B150" s="64" t="s">
        <v>10</v>
      </c>
      <c r="C150" s="43" t="s">
        <v>12</v>
      </c>
      <c r="D150" s="43" t="s">
        <v>29</v>
      </c>
      <c r="E150" s="43" t="s">
        <v>72</v>
      </c>
      <c r="F150" s="43" t="s">
        <v>33</v>
      </c>
      <c r="G150" s="100"/>
      <c r="H150" s="44">
        <f>H151+H152</f>
        <v>9584000</v>
      </c>
    </row>
    <row r="151" spans="1:8" ht="15.75" customHeight="1">
      <c r="A151" s="16" t="s">
        <v>161</v>
      </c>
      <c r="B151" s="65" t="s">
        <v>10</v>
      </c>
      <c r="C151" s="8" t="s">
        <v>12</v>
      </c>
      <c r="D151" s="8" t="s">
        <v>29</v>
      </c>
      <c r="E151" s="8" t="s">
        <v>72</v>
      </c>
      <c r="F151" s="8" t="s">
        <v>33</v>
      </c>
      <c r="G151" s="98" t="s">
        <v>31</v>
      </c>
      <c r="H151" s="26">
        <v>7184000</v>
      </c>
    </row>
    <row r="152" spans="1:8" ht="25.5">
      <c r="A152" s="16" t="s">
        <v>173</v>
      </c>
      <c r="B152" s="65" t="s">
        <v>10</v>
      </c>
      <c r="C152" s="8" t="s">
        <v>12</v>
      </c>
      <c r="D152" s="8" t="s">
        <v>29</v>
      </c>
      <c r="E152" s="8" t="s">
        <v>72</v>
      </c>
      <c r="F152" s="8" t="s">
        <v>33</v>
      </c>
      <c r="G152" s="98" t="s">
        <v>177</v>
      </c>
      <c r="H152" s="26">
        <v>2400000</v>
      </c>
    </row>
    <row r="153" spans="1:8" ht="19.5" customHeight="1">
      <c r="A153" s="82" t="s">
        <v>59</v>
      </c>
      <c r="B153" s="63" t="s">
        <v>10</v>
      </c>
      <c r="C153" s="20" t="s">
        <v>12</v>
      </c>
      <c r="D153" s="20" t="s">
        <v>58</v>
      </c>
      <c r="E153" s="20" t="s">
        <v>33</v>
      </c>
      <c r="F153" s="20" t="s">
        <v>33</v>
      </c>
      <c r="G153" s="140"/>
      <c r="H153" s="25">
        <f>H154+H156</f>
        <v>4237100</v>
      </c>
    </row>
    <row r="154" spans="1:8" ht="19.5" customHeight="1">
      <c r="A154" s="48" t="s">
        <v>178</v>
      </c>
      <c r="B154" s="64" t="s">
        <v>10</v>
      </c>
      <c r="C154" s="43" t="s">
        <v>12</v>
      </c>
      <c r="D154" s="43" t="s">
        <v>58</v>
      </c>
      <c r="E154" s="43" t="s">
        <v>16</v>
      </c>
      <c r="F154" s="43" t="s">
        <v>33</v>
      </c>
      <c r="G154" s="100"/>
      <c r="H154" s="44">
        <f>H155</f>
        <v>2004100</v>
      </c>
    </row>
    <row r="155" spans="1:8" ht="21" customHeight="1">
      <c r="A155" s="80" t="s">
        <v>157</v>
      </c>
      <c r="B155" s="65" t="s">
        <v>10</v>
      </c>
      <c r="C155" s="8" t="s">
        <v>12</v>
      </c>
      <c r="D155" s="8" t="s">
        <v>58</v>
      </c>
      <c r="E155" s="8" t="s">
        <v>16</v>
      </c>
      <c r="F155" s="8" t="s">
        <v>33</v>
      </c>
      <c r="G155" s="98" t="s">
        <v>82</v>
      </c>
      <c r="H155" s="26">
        <v>2004100</v>
      </c>
    </row>
    <row r="156" spans="1:8" ht="29.25" customHeight="1">
      <c r="A156" s="48" t="s">
        <v>158</v>
      </c>
      <c r="B156" s="64" t="s">
        <v>10</v>
      </c>
      <c r="C156" s="43" t="s">
        <v>12</v>
      </c>
      <c r="D156" s="43" t="s">
        <v>58</v>
      </c>
      <c r="E156" s="43" t="s">
        <v>10</v>
      </c>
      <c r="F156" s="43" t="s">
        <v>33</v>
      </c>
      <c r="G156" s="100"/>
      <c r="H156" s="44">
        <f>H157</f>
        <v>2233000</v>
      </c>
    </row>
    <row r="157" spans="1:8" ht="12.75">
      <c r="A157" s="80" t="s">
        <v>157</v>
      </c>
      <c r="B157" s="65" t="s">
        <v>10</v>
      </c>
      <c r="C157" s="8" t="s">
        <v>12</v>
      </c>
      <c r="D157" s="8" t="s">
        <v>58</v>
      </c>
      <c r="E157" s="8" t="s">
        <v>10</v>
      </c>
      <c r="F157" s="8" t="s">
        <v>33</v>
      </c>
      <c r="G157" s="98" t="s">
        <v>82</v>
      </c>
      <c r="H157" s="26">
        <v>2233000</v>
      </c>
    </row>
    <row r="158" spans="1:8" ht="15.75">
      <c r="A158" s="79" t="s">
        <v>140</v>
      </c>
      <c r="B158" s="68" t="s">
        <v>11</v>
      </c>
      <c r="C158" s="17"/>
      <c r="D158" s="17"/>
      <c r="E158" s="17"/>
      <c r="F158" s="17"/>
      <c r="G158" s="142"/>
      <c r="H158" s="28">
        <f>H159</f>
        <v>7634900</v>
      </c>
    </row>
    <row r="159" spans="1:8" ht="12.75">
      <c r="A159" s="41" t="s">
        <v>47</v>
      </c>
      <c r="B159" s="57" t="s">
        <v>11</v>
      </c>
      <c r="C159" s="7" t="s">
        <v>8</v>
      </c>
      <c r="D159" s="7"/>
      <c r="E159" s="7"/>
      <c r="F159" s="7"/>
      <c r="G159" s="133"/>
      <c r="H159" s="29">
        <f>H160+H162+H172+H174</f>
        <v>7634900</v>
      </c>
    </row>
    <row r="160" spans="1:8" ht="12.75">
      <c r="A160" s="73" t="s">
        <v>209</v>
      </c>
      <c r="B160" s="237" t="s">
        <v>11</v>
      </c>
      <c r="C160" s="238" t="s">
        <v>8</v>
      </c>
      <c r="D160" s="238" t="s">
        <v>32</v>
      </c>
      <c r="E160" s="238" t="s">
        <v>8</v>
      </c>
      <c r="F160" s="238" t="s">
        <v>33</v>
      </c>
      <c r="G160" s="239"/>
      <c r="H160" s="240">
        <f>H161</f>
        <v>56000</v>
      </c>
    </row>
    <row r="161" spans="1:8" ht="15.75" customHeight="1">
      <c r="A161" s="208" t="s">
        <v>161</v>
      </c>
      <c r="B161" s="203" t="s">
        <v>11</v>
      </c>
      <c r="C161" s="204" t="s">
        <v>8</v>
      </c>
      <c r="D161" s="204" t="s">
        <v>32</v>
      </c>
      <c r="E161" s="204" t="s">
        <v>8</v>
      </c>
      <c r="F161" s="204" t="s">
        <v>33</v>
      </c>
      <c r="G161" s="205" t="s">
        <v>31</v>
      </c>
      <c r="H161" s="206">
        <v>56000</v>
      </c>
    </row>
    <row r="162" spans="1:8" ht="12.75">
      <c r="A162" s="40" t="s">
        <v>48</v>
      </c>
      <c r="B162" s="52" t="s">
        <v>11</v>
      </c>
      <c r="C162" s="13" t="s">
        <v>8</v>
      </c>
      <c r="D162" s="13" t="s">
        <v>49</v>
      </c>
      <c r="E162" s="13" t="s">
        <v>33</v>
      </c>
      <c r="F162" s="13" t="s">
        <v>33</v>
      </c>
      <c r="G162" s="99"/>
      <c r="H162" s="25">
        <f>H163+H165+H167+H169</f>
        <v>6200000</v>
      </c>
    </row>
    <row r="163" spans="1:8" ht="38.25">
      <c r="A163" s="207" t="s">
        <v>179</v>
      </c>
      <c r="B163" s="55" t="s">
        <v>11</v>
      </c>
      <c r="C163" s="43" t="s">
        <v>8</v>
      </c>
      <c r="D163" s="43" t="s">
        <v>49</v>
      </c>
      <c r="E163" s="43" t="s">
        <v>33</v>
      </c>
      <c r="F163" s="43" t="s">
        <v>8</v>
      </c>
      <c r="G163" s="100"/>
      <c r="H163" s="44">
        <f>H164</f>
        <v>10000</v>
      </c>
    </row>
    <row r="164" spans="1:8" ht="12.75">
      <c r="A164" s="16" t="s">
        <v>161</v>
      </c>
      <c r="B164" s="54" t="s">
        <v>11</v>
      </c>
      <c r="C164" s="8" t="s">
        <v>8</v>
      </c>
      <c r="D164" s="8" t="s">
        <v>49</v>
      </c>
      <c r="E164" s="8" t="s">
        <v>33</v>
      </c>
      <c r="F164" s="8" t="s">
        <v>8</v>
      </c>
      <c r="G164" s="98" t="s">
        <v>31</v>
      </c>
      <c r="H164" s="26">
        <v>10000</v>
      </c>
    </row>
    <row r="165" spans="1:8" ht="38.25">
      <c r="A165" s="207" t="s">
        <v>180</v>
      </c>
      <c r="B165" s="199" t="s">
        <v>11</v>
      </c>
      <c r="C165" s="200" t="s">
        <v>8</v>
      </c>
      <c r="D165" s="200" t="s">
        <v>49</v>
      </c>
      <c r="E165" s="200" t="s">
        <v>33</v>
      </c>
      <c r="F165" s="200" t="s">
        <v>16</v>
      </c>
      <c r="G165" s="201"/>
      <c r="H165" s="202">
        <f>H166</f>
        <v>500000</v>
      </c>
    </row>
    <row r="166" spans="1:8" ht="12.75">
      <c r="A166" s="208" t="s">
        <v>161</v>
      </c>
      <c r="B166" s="203" t="s">
        <v>11</v>
      </c>
      <c r="C166" s="204" t="s">
        <v>8</v>
      </c>
      <c r="D166" s="204" t="s">
        <v>49</v>
      </c>
      <c r="E166" s="204" t="s">
        <v>33</v>
      </c>
      <c r="F166" s="204" t="s">
        <v>16</v>
      </c>
      <c r="G166" s="205" t="s">
        <v>31</v>
      </c>
      <c r="H166" s="206">
        <v>500000</v>
      </c>
    </row>
    <row r="167" spans="1:8" ht="32.25" customHeight="1">
      <c r="A167" s="48" t="s">
        <v>149</v>
      </c>
      <c r="B167" s="55" t="s">
        <v>11</v>
      </c>
      <c r="C167" s="43" t="s">
        <v>8</v>
      </c>
      <c r="D167" s="43" t="s">
        <v>49</v>
      </c>
      <c r="E167" s="43" t="s">
        <v>9</v>
      </c>
      <c r="F167" s="43" t="s">
        <v>19</v>
      </c>
      <c r="G167" s="100"/>
      <c r="H167" s="44">
        <f>H168</f>
        <v>280000</v>
      </c>
    </row>
    <row r="168" spans="1:8" ht="12.75">
      <c r="A168" s="16" t="s">
        <v>161</v>
      </c>
      <c r="B168" s="54" t="s">
        <v>11</v>
      </c>
      <c r="C168" s="8" t="s">
        <v>8</v>
      </c>
      <c r="D168" s="8" t="s">
        <v>49</v>
      </c>
      <c r="E168" s="8" t="s">
        <v>9</v>
      </c>
      <c r="F168" s="8" t="s">
        <v>19</v>
      </c>
      <c r="G168" s="98" t="s">
        <v>31</v>
      </c>
      <c r="H168" s="26">
        <v>280000</v>
      </c>
    </row>
    <row r="169" spans="1:8" ht="12.75">
      <c r="A169" s="48" t="s">
        <v>2</v>
      </c>
      <c r="B169" s="55" t="s">
        <v>11</v>
      </c>
      <c r="C169" s="43" t="s">
        <v>8</v>
      </c>
      <c r="D169" s="43" t="s">
        <v>49</v>
      </c>
      <c r="E169" s="43" t="s">
        <v>72</v>
      </c>
      <c r="F169" s="43" t="s">
        <v>33</v>
      </c>
      <c r="G169" s="100"/>
      <c r="H169" s="44">
        <f>H170+H171</f>
        <v>5410000</v>
      </c>
    </row>
    <row r="170" spans="1:8" ht="12.75">
      <c r="A170" s="16" t="s">
        <v>161</v>
      </c>
      <c r="B170" s="67" t="s">
        <v>11</v>
      </c>
      <c r="C170" s="8" t="s">
        <v>8</v>
      </c>
      <c r="D170" s="8" t="s">
        <v>49</v>
      </c>
      <c r="E170" s="8" t="s">
        <v>72</v>
      </c>
      <c r="F170" s="8" t="s">
        <v>33</v>
      </c>
      <c r="G170" s="98" t="s">
        <v>31</v>
      </c>
      <c r="H170" s="26">
        <v>5335000</v>
      </c>
    </row>
    <row r="171" spans="1:8" ht="18.75" customHeight="1">
      <c r="A171" s="16" t="s">
        <v>115</v>
      </c>
      <c r="B171" s="67" t="s">
        <v>11</v>
      </c>
      <c r="C171" s="8" t="s">
        <v>8</v>
      </c>
      <c r="D171" s="8" t="s">
        <v>49</v>
      </c>
      <c r="E171" s="8" t="s">
        <v>72</v>
      </c>
      <c r="F171" s="8" t="s">
        <v>8</v>
      </c>
      <c r="G171" s="98" t="s">
        <v>31</v>
      </c>
      <c r="H171" s="26">
        <v>75000</v>
      </c>
    </row>
    <row r="172" spans="1:8" ht="39.75" customHeight="1">
      <c r="A172" s="207" t="s">
        <v>219</v>
      </c>
      <c r="B172" s="199" t="s">
        <v>11</v>
      </c>
      <c r="C172" s="200" t="s">
        <v>8</v>
      </c>
      <c r="D172" s="200" t="s">
        <v>159</v>
      </c>
      <c r="E172" s="200" t="s">
        <v>19</v>
      </c>
      <c r="F172" s="200" t="s">
        <v>33</v>
      </c>
      <c r="G172" s="201"/>
      <c r="H172" s="202">
        <f>H173</f>
        <v>32900</v>
      </c>
    </row>
    <row r="173" spans="1:8" ht="25.5">
      <c r="A173" s="208" t="s">
        <v>217</v>
      </c>
      <c r="B173" s="246" t="s">
        <v>11</v>
      </c>
      <c r="C173" s="204" t="s">
        <v>8</v>
      </c>
      <c r="D173" s="204" t="s">
        <v>159</v>
      </c>
      <c r="E173" s="204" t="s">
        <v>19</v>
      </c>
      <c r="F173" s="204" t="s">
        <v>33</v>
      </c>
      <c r="G173" s="205" t="s">
        <v>31</v>
      </c>
      <c r="H173" s="206">
        <v>32900</v>
      </c>
    </row>
    <row r="174" spans="1:8" ht="19.5" customHeight="1">
      <c r="A174" s="82" t="s">
        <v>59</v>
      </c>
      <c r="B174" s="63" t="s">
        <v>11</v>
      </c>
      <c r="C174" s="20" t="s">
        <v>8</v>
      </c>
      <c r="D174" s="20" t="s">
        <v>58</v>
      </c>
      <c r="E174" s="20" t="s">
        <v>33</v>
      </c>
      <c r="F174" s="20" t="s">
        <v>33</v>
      </c>
      <c r="G174" s="140"/>
      <c r="H174" s="25">
        <f>H175+H177+H179+H181</f>
        <v>1346000</v>
      </c>
    </row>
    <row r="175" spans="1:8" ht="12.75">
      <c r="A175" s="48" t="s">
        <v>127</v>
      </c>
      <c r="B175" s="64" t="s">
        <v>11</v>
      </c>
      <c r="C175" s="43" t="s">
        <v>8</v>
      </c>
      <c r="D175" s="43" t="s">
        <v>58</v>
      </c>
      <c r="E175" s="43" t="s">
        <v>9</v>
      </c>
      <c r="F175" s="43" t="s">
        <v>33</v>
      </c>
      <c r="G175" s="100"/>
      <c r="H175" s="44">
        <f>H176</f>
        <v>200000</v>
      </c>
    </row>
    <row r="176" spans="1:8" ht="12.75">
      <c r="A176" s="16" t="s">
        <v>121</v>
      </c>
      <c r="B176" s="65" t="s">
        <v>11</v>
      </c>
      <c r="C176" s="8" t="s">
        <v>8</v>
      </c>
      <c r="D176" s="8" t="s">
        <v>58</v>
      </c>
      <c r="E176" s="8" t="s">
        <v>9</v>
      </c>
      <c r="F176" s="8" t="s">
        <v>33</v>
      </c>
      <c r="G176" s="98" t="s">
        <v>120</v>
      </c>
      <c r="H176" s="26">
        <v>200000</v>
      </c>
    </row>
    <row r="177" spans="1:8" ht="25.5">
      <c r="A177" s="48" t="s">
        <v>158</v>
      </c>
      <c r="B177" s="64" t="s">
        <v>11</v>
      </c>
      <c r="C177" s="43" t="s">
        <v>8</v>
      </c>
      <c r="D177" s="43" t="s">
        <v>58</v>
      </c>
      <c r="E177" s="43" t="s">
        <v>10</v>
      </c>
      <c r="F177" s="43" t="s">
        <v>33</v>
      </c>
      <c r="G177" s="100"/>
      <c r="H177" s="44">
        <f>H178</f>
        <v>301000</v>
      </c>
    </row>
    <row r="178" spans="1:8" ht="12.75">
      <c r="A178" s="16" t="s">
        <v>121</v>
      </c>
      <c r="B178" s="65" t="s">
        <v>11</v>
      </c>
      <c r="C178" s="8" t="s">
        <v>8</v>
      </c>
      <c r="D178" s="8" t="s">
        <v>58</v>
      </c>
      <c r="E178" s="8" t="s">
        <v>10</v>
      </c>
      <c r="F178" s="8" t="s">
        <v>33</v>
      </c>
      <c r="G178" s="98" t="s">
        <v>120</v>
      </c>
      <c r="H178" s="26">
        <v>301000</v>
      </c>
    </row>
    <row r="179" spans="1:8" ht="12.75">
      <c r="A179" s="48" t="s">
        <v>181</v>
      </c>
      <c r="B179" s="64" t="s">
        <v>11</v>
      </c>
      <c r="C179" s="43" t="s">
        <v>8</v>
      </c>
      <c r="D179" s="43" t="s">
        <v>58</v>
      </c>
      <c r="E179" s="43" t="s">
        <v>11</v>
      </c>
      <c r="F179" s="43" t="s">
        <v>33</v>
      </c>
      <c r="G179" s="100"/>
      <c r="H179" s="44">
        <f>H180</f>
        <v>319000</v>
      </c>
    </row>
    <row r="180" spans="1:8" ht="12.75">
      <c r="A180" s="16" t="s">
        <v>121</v>
      </c>
      <c r="B180" s="65" t="s">
        <v>11</v>
      </c>
      <c r="C180" s="8" t="s">
        <v>8</v>
      </c>
      <c r="D180" s="8" t="s">
        <v>58</v>
      </c>
      <c r="E180" s="8" t="s">
        <v>11</v>
      </c>
      <c r="F180" s="8" t="s">
        <v>33</v>
      </c>
      <c r="G180" s="98" t="s">
        <v>120</v>
      </c>
      <c r="H180" s="26">
        <v>319000</v>
      </c>
    </row>
    <row r="181" spans="1:8" ht="12.75">
      <c r="A181" s="48" t="s">
        <v>182</v>
      </c>
      <c r="B181" s="64" t="s">
        <v>11</v>
      </c>
      <c r="C181" s="43" t="s">
        <v>8</v>
      </c>
      <c r="D181" s="43" t="s">
        <v>58</v>
      </c>
      <c r="E181" s="43" t="s">
        <v>12</v>
      </c>
      <c r="F181" s="43" t="s">
        <v>33</v>
      </c>
      <c r="G181" s="100"/>
      <c r="H181" s="44">
        <f>H182</f>
        <v>526000</v>
      </c>
    </row>
    <row r="182" spans="1:8" ht="12.75">
      <c r="A182" s="16" t="s">
        <v>121</v>
      </c>
      <c r="B182" s="65" t="s">
        <v>11</v>
      </c>
      <c r="C182" s="8" t="s">
        <v>8</v>
      </c>
      <c r="D182" s="8" t="s">
        <v>58</v>
      </c>
      <c r="E182" s="8" t="s">
        <v>12</v>
      </c>
      <c r="F182" s="8" t="s">
        <v>33</v>
      </c>
      <c r="G182" s="98" t="s">
        <v>120</v>
      </c>
      <c r="H182" s="26">
        <v>526000</v>
      </c>
    </row>
    <row r="183" spans="1:8" ht="15.75">
      <c r="A183" s="79" t="s">
        <v>20</v>
      </c>
      <c r="B183" s="68" t="s">
        <v>14</v>
      </c>
      <c r="C183" s="17"/>
      <c r="D183" s="17"/>
      <c r="E183" s="17"/>
      <c r="F183" s="17"/>
      <c r="G183" s="142"/>
      <c r="H183" s="30">
        <f>H184+H188+H194+H214</f>
        <v>66961635.68</v>
      </c>
    </row>
    <row r="184" spans="1:8" ht="12.75">
      <c r="A184" s="39" t="s">
        <v>25</v>
      </c>
      <c r="B184" s="53" t="s">
        <v>14</v>
      </c>
      <c r="C184" s="7" t="s">
        <v>8</v>
      </c>
      <c r="D184" s="7"/>
      <c r="E184" s="7"/>
      <c r="F184" s="7"/>
      <c r="G184" s="133"/>
      <c r="H184" s="27">
        <f>H185</f>
        <v>4400000</v>
      </c>
    </row>
    <row r="185" spans="1:8" ht="12.75">
      <c r="A185" s="40" t="s">
        <v>73</v>
      </c>
      <c r="B185" s="52" t="s">
        <v>14</v>
      </c>
      <c r="C185" s="13" t="s">
        <v>8</v>
      </c>
      <c r="D185" s="13" t="s">
        <v>74</v>
      </c>
      <c r="E185" s="13" t="s">
        <v>33</v>
      </c>
      <c r="F185" s="13" t="s">
        <v>33</v>
      </c>
      <c r="G185" s="99"/>
      <c r="H185" s="25">
        <f>H186</f>
        <v>4400000</v>
      </c>
    </row>
    <row r="186" spans="1:8" ht="12.75">
      <c r="A186" s="48" t="s">
        <v>56</v>
      </c>
      <c r="B186" s="55" t="s">
        <v>14</v>
      </c>
      <c r="C186" s="43" t="s">
        <v>8</v>
      </c>
      <c r="D186" s="43" t="s">
        <v>74</v>
      </c>
      <c r="E186" s="43" t="s">
        <v>75</v>
      </c>
      <c r="F186" s="43" t="s">
        <v>8</v>
      </c>
      <c r="G186" s="100"/>
      <c r="H186" s="44">
        <f>H187</f>
        <v>4400000</v>
      </c>
    </row>
    <row r="187" spans="1:8" ht="12.75">
      <c r="A187" s="16" t="s">
        <v>76</v>
      </c>
      <c r="B187" s="67" t="s">
        <v>14</v>
      </c>
      <c r="C187" s="8" t="s">
        <v>8</v>
      </c>
      <c r="D187" s="8" t="s">
        <v>74</v>
      </c>
      <c r="E187" s="8" t="s">
        <v>75</v>
      </c>
      <c r="F187" s="8" t="s">
        <v>8</v>
      </c>
      <c r="G187" s="98" t="s">
        <v>32</v>
      </c>
      <c r="H187" s="26">
        <v>4400000</v>
      </c>
    </row>
    <row r="188" spans="1:8" ht="12.75">
      <c r="A188" s="39" t="s">
        <v>21</v>
      </c>
      <c r="B188" s="53" t="s">
        <v>14</v>
      </c>
      <c r="C188" s="7" t="s">
        <v>16</v>
      </c>
      <c r="D188" s="8"/>
      <c r="E188" s="8"/>
      <c r="F188" s="8"/>
      <c r="G188" s="98"/>
      <c r="H188" s="27">
        <f>H189+H191</f>
        <v>21156000</v>
      </c>
    </row>
    <row r="189" spans="1:8" ht="48">
      <c r="A189" s="195" t="s">
        <v>93</v>
      </c>
      <c r="B189" s="91" t="s">
        <v>14</v>
      </c>
      <c r="C189" s="87" t="s">
        <v>16</v>
      </c>
      <c r="D189" s="13" t="s">
        <v>160</v>
      </c>
      <c r="E189" s="13" t="s">
        <v>18</v>
      </c>
      <c r="F189" s="99" t="s">
        <v>33</v>
      </c>
      <c r="G189" s="99"/>
      <c r="H189" s="25">
        <f>H190</f>
        <v>20444000</v>
      </c>
    </row>
    <row r="190" spans="1:8" ht="29.25" customHeight="1">
      <c r="A190" s="80" t="s">
        <v>165</v>
      </c>
      <c r="B190" s="54" t="s">
        <v>14</v>
      </c>
      <c r="C190" s="8" t="s">
        <v>16</v>
      </c>
      <c r="D190" s="8" t="s">
        <v>160</v>
      </c>
      <c r="E190" s="8" t="s">
        <v>18</v>
      </c>
      <c r="F190" s="8" t="s">
        <v>33</v>
      </c>
      <c r="G190" s="98" t="s">
        <v>166</v>
      </c>
      <c r="H190" s="26">
        <v>20444000</v>
      </c>
    </row>
    <row r="191" spans="1:8" ht="12.75">
      <c r="A191" s="23" t="s">
        <v>70</v>
      </c>
      <c r="B191" s="56" t="s">
        <v>14</v>
      </c>
      <c r="C191" s="24" t="s">
        <v>16</v>
      </c>
      <c r="D191" s="24" t="s">
        <v>54</v>
      </c>
      <c r="E191" s="24" t="s">
        <v>33</v>
      </c>
      <c r="F191" s="24" t="s">
        <v>33</v>
      </c>
      <c r="G191" s="148"/>
      <c r="H191" s="25">
        <f>H192</f>
        <v>712000</v>
      </c>
    </row>
    <row r="192" spans="1:8" ht="18" customHeight="1">
      <c r="A192" s="155" t="s">
        <v>77</v>
      </c>
      <c r="B192" s="55" t="s">
        <v>14</v>
      </c>
      <c r="C192" s="43" t="s">
        <v>16</v>
      </c>
      <c r="D192" s="43" t="s">
        <v>54</v>
      </c>
      <c r="E192" s="43" t="s">
        <v>167</v>
      </c>
      <c r="F192" s="43" t="s">
        <v>9</v>
      </c>
      <c r="G192" s="100"/>
      <c r="H192" s="44">
        <f>H193</f>
        <v>712000</v>
      </c>
    </row>
    <row r="193" spans="1:8" ht="25.5">
      <c r="A193" s="16" t="s">
        <v>168</v>
      </c>
      <c r="B193" s="54" t="s">
        <v>14</v>
      </c>
      <c r="C193" s="8" t="s">
        <v>16</v>
      </c>
      <c r="D193" s="8" t="s">
        <v>54</v>
      </c>
      <c r="E193" s="8" t="s">
        <v>167</v>
      </c>
      <c r="F193" s="8" t="s">
        <v>9</v>
      </c>
      <c r="G193" s="98" t="s">
        <v>183</v>
      </c>
      <c r="H193" s="31">
        <v>712000</v>
      </c>
    </row>
    <row r="194" spans="1:8" ht="12.75">
      <c r="A194" s="39" t="s">
        <v>22</v>
      </c>
      <c r="B194" s="53" t="s">
        <v>14</v>
      </c>
      <c r="C194" s="7" t="s">
        <v>18</v>
      </c>
      <c r="D194" s="8"/>
      <c r="E194" s="8"/>
      <c r="F194" s="8"/>
      <c r="G194" s="98"/>
      <c r="H194" s="27">
        <f>H195+H198+H201+H204+H209</f>
        <v>8796933.469999999</v>
      </c>
    </row>
    <row r="195" spans="1:8" ht="12.75">
      <c r="A195" s="40" t="s">
        <v>220</v>
      </c>
      <c r="B195" s="247" t="s">
        <v>14</v>
      </c>
      <c r="C195" s="248" t="s">
        <v>18</v>
      </c>
      <c r="D195" s="248" t="s">
        <v>221</v>
      </c>
      <c r="E195" s="248" t="s">
        <v>33</v>
      </c>
      <c r="F195" s="13" t="s">
        <v>33</v>
      </c>
      <c r="G195" s="99"/>
      <c r="H195" s="25">
        <f>H196</f>
        <v>613305</v>
      </c>
    </row>
    <row r="196" spans="1:8" ht="18.75" customHeight="1">
      <c r="A196" s="48" t="s">
        <v>222</v>
      </c>
      <c r="B196" s="249" t="s">
        <v>14</v>
      </c>
      <c r="C196" s="250" t="s">
        <v>18</v>
      </c>
      <c r="D196" s="250" t="s">
        <v>221</v>
      </c>
      <c r="E196" s="250" t="s">
        <v>223</v>
      </c>
      <c r="F196" s="43" t="s">
        <v>224</v>
      </c>
      <c r="G196" s="100"/>
      <c r="H196" s="44">
        <f>H197</f>
        <v>613305</v>
      </c>
    </row>
    <row r="197" spans="1:8" ht="12.75">
      <c r="A197" s="74" t="s">
        <v>218</v>
      </c>
      <c r="B197" s="251" t="s">
        <v>14</v>
      </c>
      <c r="C197" s="252" t="s">
        <v>18</v>
      </c>
      <c r="D197" s="252" t="s">
        <v>221</v>
      </c>
      <c r="E197" s="252" t="s">
        <v>223</v>
      </c>
      <c r="F197" s="8" t="s">
        <v>224</v>
      </c>
      <c r="G197" s="98" t="s">
        <v>32</v>
      </c>
      <c r="H197" s="26">
        <v>613305</v>
      </c>
    </row>
    <row r="198" spans="1:8" ht="12.75">
      <c r="A198" s="23" t="s">
        <v>70</v>
      </c>
      <c r="B198" s="56" t="s">
        <v>14</v>
      </c>
      <c r="C198" s="24" t="s">
        <v>18</v>
      </c>
      <c r="D198" s="24" t="s">
        <v>54</v>
      </c>
      <c r="E198" s="24" t="s">
        <v>33</v>
      </c>
      <c r="F198" s="24" t="s">
        <v>33</v>
      </c>
      <c r="G198" s="148"/>
      <c r="H198" s="25">
        <f>H199</f>
        <v>38000</v>
      </c>
    </row>
    <row r="199" spans="1:8" ht="25.5">
      <c r="A199" s="48" t="s">
        <v>87</v>
      </c>
      <c r="B199" s="55" t="s">
        <v>14</v>
      </c>
      <c r="C199" s="43" t="s">
        <v>18</v>
      </c>
      <c r="D199" s="43" t="s">
        <v>54</v>
      </c>
      <c r="E199" s="43" t="s">
        <v>163</v>
      </c>
      <c r="F199" s="43" t="s">
        <v>16</v>
      </c>
      <c r="G199" s="100"/>
      <c r="H199" s="44">
        <f>H200</f>
        <v>38000</v>
      </c>
    </row>
    <row r="200" spans="1:8" ht="12.75">
      <c r="A200" s="16" t="s">
        <v>103</v>
      </c>
      <c r="B200" s="54" t="s">
        <v>14</v>
      </c>
      <c r="C200" s="8" t="s">
        <v>18</v>
      </c>
      <c r="D200" s="8" t="s">
        <v>54</v>
      </c>
      <c r="E200" s="8" t="s">
        <v>163</v>
      </c>
      <c r="F200" s="8" t="s">
        <v>16</v>
      </c>
      <c r="G200" s="98" t="s">
        <v>32</v>
      </c>
      <c r="H200" s="31">
        <v>38000</v>
      </c>
    </row>
    <row r="201" spans="1:8" ht="12.75">
      <c r="A201" s="40" t="s">
        <v>225</v>
      </c>
      <c r="B201" s="247" t="s">
        <v>14</v>
      </c>
      <c r="C201" s="248" t="s">
        <v>18</v>
      </c>
      <c r="D201" s="248" t="s">
        <v>226</v>
      </c>
      <c r="E201" s="248" t="s">
        <v>33</v>
      </c>
      <c r="F201" s="13" t="s">
        <v>33</v>
      </c>
      <c r="G201" s="99"/>
      <c r="H201" s="25">
        <f>H202</f>
        <v>1245195</v>
      </c>
    </row>
    <row r="202" spans="1:8" ht="12.75">
      <c r="A202" s="48" t="s">
        <v>227</v>
      </c>
      <c r="B202" s="253" t="s">
        <v>14</v>
      </c>
      <c r="C202" s="250" t="s">
        <v>18</v>
      </c>
      <c r="D202" s="250" t="s">
        <v>226</v>
      </c>
      <c r="E202" s="250" t="s">
        <v>60</v>
      </c>
      <c r="F202" s="43" t="s">
        <v>8</v>
      </c>
      <c r="G202" s="100"/>
      <c r="H202" s="44">
        <f>H203</f>
        <v>1245195</v>
      </c>
    </row>
    <row r="203" spans="1:8" ht="12.75">
      <c r="A203" s="193" t="s">
        <v>218</v>
      </c>
      <c r="B203" s="254" t="s">
        <v>14</v>
      </c>
      <c r="C203" s="252" t="s">
        <v>18</v>
      </c>
      <c r="D203" s="252" t="s">
        <v>226</v>
      </c>
      <c r="E203" s="252" t="s">
        <v>60</v>
      </c>
      <c r="F203" s="8" t="s">
        <v>8</v>
      </c>
      <c r="G203" s="98" t="s">
        <v>32</v>
      </c>
      <c r="H203" s="26">
        <v>1245195</v>
      </c>
    </row>
    <row r="204" spans="1:8" ht="12.75">
      <c r="A204" s="40" t="s">
        <v>150</v>
      </c>
      <c r="B204" s="52" t="s">
        <v>14</v>
      </c>
      <c r="C204" s="13" t="s">
        <v>18</v>
      </c>
      <c r="D204" s="13" t="s">
        <v>151</v>
      </c>
      <c r="E204" s="13" t="s">
        <v>33</v>
      </c>
      <c r="F204" s="13" t="s">
        <v>33</v>
      </c>
      <c r="G204" s="99"/>
      <c r="H204" s="25">
        <f>H205</f>
        <v>6060433.47</v>
      </c>
    </row>
    <row r="205" spans="1:8" ht="25.5">
      <c r="A205" s="48" t="s">
        <v>152</v>
      </c>
      <c r="B205" s="55" t="s">
        <v>14</v>
      </c>
      <c r="C205" s="43" t="s">
        <v>18</v>
      </c>
      <c r="D205" s="43" t="s">
        <v>151</v>
      </c>
      <c r="E205" s="43" t="s">
        <v>16</v>
      </c>
      <c r="F205" s="43" t="s">
        <v>33</v>
      </c>
      <c r="G205" s="100"/>
      <c r="H205" s="44">
        <f>H206+H207+H208</f>
        <v>6060433.47</v>
      </c>
    </row>
    <row r="206" spans="1:8" ht="12.75">
      <c r="A206" s="193" t="s">
        <v>103</v>
      </c>
      <c r="B206" s="67" t="s">
        <v>14</v>
      </c>
      <c r="C206" s="8" t="s">
        <v>18</v>
      </c>
      <c r="D206" s="8" t="s">
        <v>151</v>
      </c>
      <c r="E206" s="8" t="s">
        <v>16</v>
      </c>
      <c r="F206" s="8" t="s">
        <v>33</v>
      </c>
      <c r="G206" s="98" t="s">
        <v>32</v>
      </c>
      <c r="H206" s="26">
        <v>3525000</v>
      </c>
    </row>
    <row r="207" spans="1:8" ht="12.75">
      <c r="A207" s="16" t="s">
        <v>213</v>
      </c>
      <c r="B207" s="67" t="s">
        <v>14</v>
      </c>
      <c r="C207" s="8" t="s">
        <v>18</v>
      </c>
      <c r="D207" s="8" t="s">
        <v>151</v>
      </c>
      <c r="E207" s="8" t="s">
        <v>16</v>
      </c>
      <c r="F207" s="8" t="s">
        <v>33</v>
      </c>
      <c r="G207" s="98" t="s">
        <v>194</v>
      </c>
      <c r="H207" s="26">
        <v>2275000</v>
      </c>
    </row>
    <row r="208" spans="1:8" ht="12.75">
      <c r="A208" s="193" t="s">
        <v>218</v>
      </c>
      <c r="B208" s="67" t="s">
        <v>14</v>
      </c>
      <c r="C208" s="8" t="s">
        <v>18</v>
      </c>
      <c r="D208" s="8" t="s">
        <v>151</v>
      </c>
      <c r="E208" s="8" t="s">
        <v>16</v>
      </c>
      <c r="F208" s="8" t="s">
        <v>33</v>
      </c>
      <c r="G208" s="98" t="s">
        <v>32</v>
      </c>
      <c r="H208" s="26">
        <v>260433.47</v>
      </c>
    </row>
    <row r="209" spans="1:8" ht="12.75">
      <c r="A209" s="82" t="s">
        <v>59</v>
      </c>
      <c r="B209" s="63" t="s">
        <v>14</v>
      </c>
      <c r="C209" s="20" t="s">
        <v>18</v>
      </c>
      <c r="D209" s="20" t="s">
        <v>58</v>
      </c>
      <c r="E209" s="20" t="s">
        <v>33</v>
      </c>
      <c r="F209" s="20" t="s">
        <v>33</v>
      </c>
      <c r="G209" s="140"/>
      <c r="H209" s="25">
        <f>H210+H212</f>
        <v>840000</v>
      </c>
    </row>
    <row r="210" spans="1:8" ht="12.75">
      <c r="A210" s="48" t="s">
        <v>81</v>
      </c>
      <c r="B210" s="69" t="s">
        <v>14</v>
      </c>
      <c r="C210" s="50" t="s">
        <v>18</v>
      </c>
      <c r="D210" s="50" t="s">
        <v>58</v>
      </c>
      <c r="E210" s="51" t="s">
        <v>15</v>
      </c>
      <c r="F210" s="51" t="s">
        <v>33</v>
      </c>
      <c r="G210" s="149"/>
      <c r="H210" s="44">
        <f>H211</f>
        <v>640000</v>
      </c>
    </row>
    <row r="211" spans="1:8" ht="25.5">
      <c r="A211" s="16" t="s">
        <v>168</v>
      </c>
      <c r="B211" s="54" t="s">
        <v>14</v>
      </c>
      <c r="C211" s="8" t="s">
        <v>18</v>
      </c>
      <c r="D211" s="8" t="s">
        <v>58</v>
      </c>
      <c r="E211" s="8" t="s">
        <v>15</v>
      </c>
      <c r="F211" s="8" t="s">
        <v>33</v>
      </c>
      <c r="G211" s="98" t="s">
        <v>183</v>
      </c>
      <c r="H211" s="115">
        <v>640000</v>
      </c>
    </row>
    <row r="212" spans="1:8" ht="12.75">
      <c r="A212" s="48" t="s">
        <v>191</v>
      </c>
      <c r="B212" s="69" t="s">
        <v>14</v>
      </c>
      <c r="C212" s="50" t="s">
        <v>18</v>
      </c>
      <c r="D212" s="50" t="s">
        <v>58</v>
      </c>
      <c r="E212" s="51" t="s">
        <v>60</v>
      </c>
      <c r="F212" s="51" t="s">
        <v>33</v>
      </c>
      <c r="G212" s="149"/>
      <c r="H212" s="44">
        <f>H213</f>
        <v>200000</v>
      </c>
    </row>
    <row r="213" spans="1:8" ht="12.75">
      <c r="A213" s="114" t="s">
        <v>80</v>
      </c>
      <c r="B213" s="54" t="s">
        <v>14</v>
      </c>
      <c r="C213" s="8" t="s">
        <v>18</v>
      </c>
      <c r="D213" s="8" t="s">
        <v>58</v>
      </c>
      <c r="E213" s="8" t="s">
        <v>60</v>
      </c>
      <c r="F213" s="8" t="s">
        <v>33</v>
      </c>
      <c r="G213" s="98" t="s">
        <v>88</v>
      </c>
      <c r="H213" s="115">
        <v>200000</v>
      </c>
    </row>
    <row r="214" spans="1:8" ht="12.75">
      <c r="A214" s="39" t="s">
        <v>128</v>
      </c>
      <c r="B214" s="53" t="s">
        <v>14</v>
      </c>
      <c r="C214" s="7" t="s">
        <v>19</v>
      </c>
      <c r="D214" s="12"/>
      <c r="E214" s="12"/>
      <c r="F214" s="12"/>
      <c r="G214" s="151"/>
      <c r="H214" s="27">
        <f>H215+H218+H220+H224+H228</f>
        <v>32608702.21</v>
      </c>
    </row>
    <row r="215" spans="1:8" ht="63.75">
      <c r="A215" s="48" t="s">
        <v>184</v>
      </c>
      <c r="B215" s="64" t="s">
        <v>14</v>
      </c>
      <c r="C215" s="46" t="s">
        <v>19</v>
      </c>
      <c r="D215" s="43" t="s">
        <v>160</v>
      </c>
      <c r="E215" s="43" t="s">
        <v>8</v>
      </c>
      <c r="F215" s="43" t="s">
        <v>33</v>
      </c>
      <c r="G215" s="145"/>
      <c r="H215" s="44">
        <f>H216+H217</f>
        <v>18750721.55</v>
      </c>
    </row>
    <row r="216" spans="1:8" ht="12.75">
      <c r="A216" s="16" t="s">
        <v>76</v>
      </c>
      <c r="B216" s="65" t="s">
        <v>14</v>
      </c>
      <c r="C216" s="9" t="s">
        <v>19</v>
      </c>
      <c r="D216" s="8" t="s">
        <v>160</v>
      </c>
      <c r="E216" s="8" t="s">
        <v>8</v>
      </c>
      <c r="F216" s="8" t="s">
        <v>33</v>
      </c>
      <c r="G216" s="146" t="s">
        <v>32</v>
      </c>
      <c r="H216" s="26">
        <v>17881000</v>
      </c>
    </row>
    <row r="217" spans="1:8" ht="12.75">
      <c r="A217" s="16" t="s">
        <v>218</v>
      </c>
      <c r="B217" s="65" t="s">
        <v>14</v>
      </c>
      <c r="C217" s="9" t="s">
        <v>19</v>
      </c>
      <c r="D217" s="8" t="s">
        <v>160</v>
      </c>
      <c r="E217" s="8" t="s">
        <v>8</v>
      </c>
      <c r="F217" s="8" t="s">
        <v>33</v>
      </c>
      <c r="G217" s="146" t="s">
        <v>32</v>
      </c>
      <c r="H217" s="26">
        <v>869721.55</v>
      </c>
    </row>
    <row r="218" spans="1:8" ht="12.75">
      <c r="A218" s="155" t="s">
        <v>129</v>
      </c>
      <c r="B218" s="64" t="s">
        <v>14</v>
      </c>
      <c r="C218" s="46" t="s">
        <v>19</v>
      </c>
      <c r="D218" s="43" t="s">
        <v>160</v>
      </c>
      <c r="E218" s="43" t="s">
        <v>9</v>
      </c>
      <c r="F218" s="43" t="s">
        <v>33</v>
      </c>
      <c r="G218" s="145"/>
      <c r="H218" s="44">
        <f>H219</f>
        <v>688000</v>
      </c>
    </row>
    <row r="219" spans="1:8" ht="12.75">
      <c r="A219" s="114" t="s">
        <v>80</v>
      </c>
      <c r="B219" s="65" t="s">
        <v>14</v>
      </c>
      <c r="C219" s="9" t="s">
        <v>19</v>
      </c>
      <c r="D219" s="8" t="s">
        <v>160</v>
      </c>
      <c r="E219" s="8" t="s">
        <v>9</v>
      </c>
      <c r="F219" s="8" t="s">
        <v>33</v>
      </c>
      <c r="G219" s="146" t="s">
        <v>88</v>
      </c>
      <c r="H219" s="26">
        <v>688000</v>
      </c>
    </row>
    <row r="220" spans="1:8" ht="51">
      <c r="A220" s="48" t="s">
        <v>104</v>
      </c>
      <c r="B220" s="64" t="s">
        <v>14</v>
      </c>
      <c r="C220" s="46" t="s">
        <v>19</v>
      </c>
      <c r="D220" s="43" t="s">
        <v>160</v>
      </c>
      <c r="E220" s="43" t="s">
        <v>10</v>
      </c>
      <c r="F220" s="43" t="s">
        <v>33</v>
      </c>
      <c r="G220" s="145"/>
      <c r="H220" s="44">
        <f>SUM(H221:H223)</f>
        <v>2494674.23</v>
      </c>
    </row>
    <row r="221" spans="1:8" ht="12.75">
      <c r="A221" s="16" t="s">
        <v>76</v>
      </c>
      <c r="B221" s="65" t="s">
        <v>14</v>
      </c>
      <c r="C221" s="9" t="s">
        <v>19</v>
      </c>
      <c r="D221" s="8" t="s">
        <v>160</v>
      </c>
      <c r="E221" s="8" t="s">
        <v>10</v>
      </c>
      <c r="F221" s="8" t="s">
        <v>33</v>
      </c>
      <c r="G221" s="146" t="s">
        <v>32</v>
      </c>
      <c r="H221" s="26">
        <v>2273000</v>
      </c>
    </row>
    <row r="222" spans="1:8" ht="12.75">
      <c r="A222" s="16" t="s">
        <v>218</v>
      </c>
      <c r="B222" s="65" t="s">
        <v>14</v>
      </c>
      <c r="C222" s="9" t="s">
        <v>19</v>
      </c>
      <c r="D222" s="8" t="s">
        <v>160</v>
      </c>
      <c r="E222" s="8" t="s">
        <v>10</v>
      </c>
      <c r="F222" s="8" t="s">
        <v>33</v>
      </c>
      <c r="G222" s="146" t="s">
        <v>32</v>
      </c>
      <c r="H222" s="26">
        <v>132674.23</v>
      </c>
    </row>
    <row r="223" spans="1:8" ht="25.5">
      <c r="A223" s="16" t="s">
        <v>168</v>
      </c>
      <c r="B223" s="65" t="s">
        <v>14</v>
      </c>
      <c r="C223" s="9" t="s">
        <v>19</v>
      </c>
      <c r="D223" s="8" t="s">
        <v>160</v>
      </c>
      <c r="E223" s="8" t="s">
        <v>10</v>
      </c>
      <c r="F223" s="8" t="s">
        <v>33</v>
      </c>
      <c r="G223" s="146" t="s">
        <v>183</v>
      </c>
      <c r="H223" s="26">
        <v>89000</v>
      </c>
    </row>
    <row r="224" spans="1:8" ht="12.75">
      <c r="A224" s="23" t="s">
        <v>70</v>
      </c>
      <c r="B224" s="56" t="s">
        <v>14</v>
      </c>
      <c r="C224" s="24" t="s">
        <v>19</v>
      </c>
      <c r="D224" s="24" t="s">
        <v>54</v>
      </c>
      <c r="E224" s="24" t="s">
        <v>33</v>
      </c>
      <c r="F224" s="24" t="s">
        <v>33</v>
      </c>
      <c r="G224" s="148"/>
      <c r="H224" s="25">
        <f>H225</f>
        <v>8972172</v>
      </c>
    </row>
    <row r="225" spans="1:8" ht="38.25">
      <c r="A225" s="81" t="s">
        <v>66</v>
      </c>
      <c r="B225" s="49" t="s">
        <v>14</v>
      </c>
      <c r="C225" s="47" t="s">
        <v>19</v>
      </c>
      <c r="D225" s="200" t="s">
        <v>54</v>
      </c>
      <c r="E225" s="200" t="s">
        <v>185</v>
      </c>
      <c r="F225" s="200" t="s">
        <v>19</v>
      </c>
      <c r="G225" s="209"/>
      <c r="H225" s="202">
        <f>H226+H227</f>
        <v>8972172</v>
      </c>
    </row>
    <row r="226" spans="1:8" ht="12.75">
      <c r="A226" s="16" t="s">
        <v>76</v>
      </c>
      <c r="B226" s="70" t="s">
        <v>14</v>
      </c>
      <c r="C226" s="15" t="s">
        <v>19</v>
      </c>
      <c r="D226" s="204" t="s">
        <v>54</v>
      </c>
      <c r="E226" s="204" t="s">
        <v>185</v>
      </c>
      <c r="F226" s="204" t="s">
        <v>19</v>
      </c>
      <c r="G226" s="210" t="s">
        <v>32</v>
      </c>
      <c r="H226" s="206">
        <v>6067000</v>
      </c>
    </row>
    <row r="227" spans="1:8" ht="12.75">
      <c r="A227" s="16" t="s">
        <v>218</v>
      </c>
      <c r="B227" s="70" t="s">
        <v>14</v>
      </c>
      <c r="C227" s="15" t="s">
        <v>19</v>
      </c>
      <c r="D227" s="204" t="s">
        <v>54</v>
      </c>
      <c r="E227" s="204" t="s">
        <v>185</v>
      </c>
      <c r="F227" s="204" t="s">
        <v>19</v>
      </c>
      <c r="G227" s="210" t="s">
        <v>32</v>
      </c>
      <c r="H227" s="206">
        <v>2905172</v>
      </c>
    </row>
    <row r="228" spans="1:8" ht="25.5">
      <c r="A228" s="155" t="s">
        <v>169</v>
      </c>
      <c r="B228" s="64" t="s">
        <v>14</v>
      </c>
      <c r="C228" s="46" t="s">
        <v>19</v>
      </c>
      <c r="D228" s="43" t="s">
        <v>159</v>
      </c>
      <c r="E228" s="43" t="s">
        <v>14</v>
      </c>
      <c r="F228" s="43" t="s">
        <v>33</v>
      </c>
      <c r="G228" s="145"/>
      <c r="H228" s="44">
        <f>SUM(H229:H231)</f>
        <v>1703134.43</v>
      </c>
    </row>
    <row r="229" spans="1:8" ht="12.75">
      <c r="A229" s="16" t="s">
        <v>76</v>
      </c>
      <c r="B229" s="65" t="s">
        <v>14</v>
      </c>
      <c r="C229" s="9" t="s">
        <v>19</v>
      </c>
      <c r="D229" s="8" t="s">
        <v>159</v>
      </c>
      <c r="E229" s="8" t="s">
        <v>14</v>
      </c>
      <c r="F229" s="8" t="s">
        <v>33</v>
      </c>
      <c r="G229" s="146" t="s">
        <v>32</v>
      </c>
      <c r="H229" s="26">
        <v>592000</v>
      </c>
    </row>
    <row r="230" spans="1:8" ht="12.75">
      <c r="A230" s="16" t="s">
        <v>218</v>
      </c>
      <c r="B230" s="65" t="s">
        <v>14</v>
      </c>
      <c r="C230" s="9" t="s">
        <v>19</v>
      </c>
      <c r="D230" s="8" t="s">
        <v>159</v>
      </c>
      <c r="E230" s="8" t="s">
        <v>14</v>
      </c>
      <c r="F230" s="8" t="s">
        <v>33</v>
      </c>
      <c r="G230" s="146" t="s">
        <v>32</v>
      </c>
      <c r="H230" s="26">
        <v>192134.43</v>
      </c>
    </row>
    <row r="231" spans="1:8" ht="12.75">
      <c r="A231" s="16" t="s">
        <v>213</v>
      </c>
      <c r="B231" s="65" t="s">
        <v>14</v>
      </c>
      <c r="C231" s="9" t="s">
        <v>19</v>
      </c>
      <c r="D231" s="8" t="s">
        <v>159</v>
      </c>
      <c r="E231" s="8" t="s">
        <v>14</v>
      </c>
      <c r="F231" s="8" t="s">
        <v>33</v>
      </c>
      <c r="G231" s="146" t="s">
        <v>194</v>
      </c>
      <c r="H231" s="26">
        <v>919000</v>
      </c>
    </row>
    <row r="232" spans="1:8" ht="12.75">
      <c r="A232" s="161" t="s">
        <v>130</v>
      </c>
      <c r="B232" s="162" t="s">
        <v>60</v>
      </c>
      <c r="C232" s="123"/>
      <c r="D232" s="110"/>
      <c r="E232" s="110"/>
      <c r="F232" s="110"/>
      <c r="G232" s="163"/>
      <c r="H232" s="164">
        <f>H233</f>
        <v>396000</v>
      </c>
    </row>
    <row r="233" spans="1:8" ht="12.75">
      <c r="A233" s="165" t="s">
        <v>139</v>
      </c>
      <c r="B233" s="94" t="s">
        <v>60</v>
      </c>
      <c r="C233" s="10" t="s">
        <v>15</v>
      </c>
      <c r="D233" s="7"/>
      <c r="E233" s="7"/>
      <c r="F233" s="7"/>
      <c r="G233" s="143"/>
      <c r="H233" s="27">
        <f>H234</f>
        <v>396000</v>
      </c>
    </row>
    <row r="234" spans="1:8" ht="12.75">
      <c r="A234" s="82" t="s">
        <v>59</v>
      </c>
      <c r="B234" s="63" t="s">
        <v>60</v>
      </c>
      <c r="C234" s="20" t="s">
        <v>15</v>
      </c>
      <c r="D234" s="20" t="s">
        <v>58</v>
      </c>
      <c r="E234" s="20" t="s">
        <v>33</v>
      </c>
      <c r="F234" s="20" t="s">
        <v>33</v>
      </c>
      <c r="G234" s="140"/>
      <c r="H234" s="25">
        <f>H235</f>
        <v>396000</v>
      </c>
    </row>
    <row r="235" spans="1:8" ht="25.5">
      <c r="A235" s="48" t="s">
        <v>131</v>
      </c>
      <c r="B235" s="69" t="s">
        <v>60</v>
      </c>
      <c r="C235" s="50" t="s">
        <v>15</v>
      </c>
      <c r="D235" s="50" t="s">
        <v>58</v>
      </c>
      <c r="E235" s="51" t="s">
        <v>18</v>
      </c>
      <c r="F235" s="51" t="s">
        <v>33</v>
      </c>
      <c r="G235" s="149"/>
      <c r="H235" s="44">
        <f>H236</f>
        <v>396000</v>
      </c>
    </row>
    <row r="236" spans="1:8" ht="25.5">
      <c r="A236" s="16" t="s">
        <v>5</v>
      </c>
      <c r="B236" s="54" t="s">
        <v>60</v>
      </c>
      <c r="C236" s="8" t="s">
        <v>15</v>
      </c>
      <c r="D236" s="8" t="s">
        <v>58</v>
      </c>
      <c r="E236" s="8" t="s">
        <v>18</v>
      </c>
      <c r="F236" s="8" t="s">
        <v>33</v>
      </c>
      <c r="G236" s="98" t="s">
        <v>83</v>
      </c>
      <c r="H236" s="115">
        <v>396000</v>
      </c>
    </row>
    <row r="237" spans="1:8" ht="12.75">
      <c r="A237" s="125" t="s">
        <v>132</v>
      </c>
      <c r="B237" s="123" t="s">
        <v>13</v>
      </c>
      <c r="C237" s="123"/>
      <c r="D237" s="110"/>
      <c r="E237" s="110"/>
      <c r="F237" s="110"/>
      <c r="G237" s="163"/>
      <c r="H237" s="164">
        <f>H238</f>
        <v>600000</v>
      </c>
    </row>
    <row r="238" spans="1:8" ht="12.75">
      <c r="A238" s="165" t="s">
        <v>52</v>
      </c>
      <c r="B238" s="94" t="s">
        <v>13</v>
      </c>
      <c r="C238" s="10" t="s">
        <v>16</v>
      </c>
      <c r="D238" s="7"/>
      <c r="E238" s="7"/>
      <c r="F238" s="7"/>
      <c r="G238" s="143"/>
      <c r="H238" s="27">
        <f>H239</f>
        <v>600000</v>
      </c>
    </row>
    <row r="239" spans="1:8" ht="25.5">
      <c r="A239" s="224" t="s">
        <v>133</v>
      </c>
      <c r="B239" s="186" t="s">
        <v>13</v>
      </c>
      <c r="C239" s="20" t="s">
        <v>16</v>
      </c>
      <c r="D239" s="20" t="s">
        <v>30</v>
      </c>
      <c r="E239" s="20" t="s">
        <v>33</v>
      </c>
      <c r="F239" s="20" t="s">
        <v>33</v>
      </c>
      <c r="G239" s="140"/>
      <c r="H239" s="25">
        <f>H240</f>
        <v>600000</v>
      </c>
    </row>
    <row r="240" spans="1:8" ht="25.5">
      <c r="A240" s="74" t="s">
        <v>172</v>
      </c>
      <c r="B240" s="54" t="s">
        <v>13</v>
      </c>
      <c r="C240" s="8" t="s">
        <v>16</v>
      </c>
      <c r="D240" s="8" t="s">
        <v>30</v>
      </c>
      <c r="E240" s="8" t="s">
        <v>33</v>
      </c>
      <c r="F240" s="8" t="s">
        <v>33</v>
      </c>
      <c r="G240" s="98" t="s">
        <v>100</v>
      </c>
      <c r="H240" s="115">
        <v>600000</v>
      </c>
    </row>
    <row r="241" spans="1:8" ht="21" customHeight="1">
      <c r="A241" s="170" t="s">
        <v>122</v>
      </c>
      <c r="B241" s="166" t="s">
        <v>105</v>
      </c>
      <c r="C241" s="167"/>
      <c r="D241" s="167"/>
      <c r="E241" s="167"/>
      <c r="F241" s="167"/>
      <c r="G241" s="168"/>
      <c r="H241" s="169">
        <f>H242</f>
        <v>2400000</v>
      </c>
    </row>
    <row r="242" spans="1:8" ht="12.75">
      <c r="A242" s="171" t="s">
        <v>134</v>
      </c>
      <c r="B242" s="53" t="s">
        <v>105</v>
      </c>
      <c r="C242" s="21" t="s">
        <v>8</v>
      </c>
      <c r="D242" s="21"/>
      <c r="E242" s="21"/>
      <c r="F242" s="21"/>
      <c r="G242" s="127"/>
      <c r="H242" s="172">
        <f>H243</f>
        <v>2400000</v>
      </c>
    </row>
    <row r="243" spans="1:8" ht="12.75">
      <c r="A243" s="159" t="s">
        <v>141</v>
      </c>
      <c r="B243" s="55" t="s">
        <v>105</v>
      </c>
      <c r="C243" s="43" t="s">
        <v>8</v>
      </c>
      <c r="D243" s="43" t="s">
        <v>123</v>
      </c>
      <c r="E243" s="43" t="s">
        <v>18</v>
      </c>
      <c r="F243" s="43" t="s">
        <v>33</v>
      </c>
      <c r="G243" s="100"/>
      <c r="H243" s="173">
        <f>H244</f>
        <v>2400000</v>
      </c>
    </row>
    <row r="244" spans="1:8" ht="12.75">
      <c r="A244" s="150" t="s">
        <v>91</v>
      </c>
      <c r="B244" s="54" t="s">
        <v>105</v>
      </c>
      <c r="C244" s="8" t="s">
        <v>8</v>
      </c>
      <c r="D244" s="8" t="s">
        <v>123</v>
      </c>
      <c r="E244" s="8" t="s">
        <v>18</v>
      </c>
      <c r="F244" s="8" t="s">
        <v>33</v>
      </c>
      <c r="G244" s="98" t="s">
        <v>92</v>
      </c>
      <c r="H244" s="115">
        <v>2400000</v>
      </c>
    </row>
    <row r="245" spans="1:8" ht="32.25" customHeight="1">
      <c r="A245" s="125" t="s">
        <v>135</v>
      </c>
      <c r="B245" s="109" t="s">
        <v>67</v>
      </c>
      <c r="C245" s="110"/>
      <c r="D245" s="110"/>
      <c r="E245" s="110"/>
      <c r="F245" s="110"/>
      <c r="G245" s="141"/>
      <c r="H245" s="164">
        <f>H246</f>
        <v>9615000</v>
      </c>
    </row>
    <row r="246" spans="1:8" ht="25.5">
      <c r="A246" s="84" t="s">
        <v>136</v>
      </c>
      <c r="B246" s="108" t="s">
        <v>67</v>
      </c>
      <c r="C246" s="112" t="s">
        <v>8</v>
      </c>
      <c r="D246" s="90"/>
      <c r="E246" s="34"/>
      <c r="F246" s="34"/>
      <c r="G246" s="152"/>
      <c r="H246" s="27">
        <f>H247</f>
        <v>9615000</v>
      </c>
    </row>
    <row r="247" spans="1:8" ht="12.75">
      <c r="A247" s="83" t="s">
        <v>84</v>
      </c>
      <c r="B247" s="111" t="s">
        <v>67</v>
      </c>
      <c r="C247" s="101" t="s">
        <v>8</v>
      </c>
      <c r="D247" s="102" t="s">
        <v>85</v>
      </c>
      <c r="E247" s="101" t="s">
        <v>33</v>
      </c>
      <c r="F247" s="96" t="s">
        <v>33</v>
      </c>
      <c r="G247" s="130"/>
      <c r="H247" s="25">
        <f>H248+H250</f>
        <v>9615000</v>
      </c>
    </row>
    <row r="248" spans="1:8" ht="12.75">
      <c r="A248" s="107" t="s">
        <v>96</v>
      </c>
      <c r="B248" s="103" t="s">
        <v>67</v>
      </c>
      <c r="C248" s="106" t="s">
        <v>8</v>
      </c>
      <c r="D248" s="104" t="s">
        <v>85</v>
      </c>
      <c r="E248" s="106" t="s">
        <v>8</v>
      </c>
      <c r="F248" s="95" t="s">
        <v>69</v>
      </c>
      <c r="G248" s="128"/>
      <c r="H248" s="44">
        <f>H249</f>
        <v>4000000</v>
      </c>
    </row>
    <row r="249" spans="1:8" ht="12.75">
      <c r="A249" s="126" t="s">
        <v>94</v>
      </c>
      <c r="B249" s="6" t="s">
        <v>67</v>
      </c>
      <c r="C249" s="32" t="s">
        <v>8</v>
      </c>
      <c r="D249" s="42" t="s">
        <v>85</v>
      </c>
      <c r="E249" s="33" t="s">
        <v>8</v>
      </c>
      <c r="F249" s="33" t="s">
        <v>69</v>
      </c>
      <c r="G249" s="129" t="s">
        <v>89</v>
      </c>
      <c r="H249" s="35">
        <v>4000000</v>
      </c>
    </row>
    <row r="250" spans="1:8" ht="25.5">
      <c r="A250" s="105" t="s">
        <v>95</v>
      </c>
      <c r="B250" s="103" t="s">
        <v>67</v>
      </c>
      <c r="C250" s="106" t="s">
        <v>8</v>
      </c>
      <c r="D250" s="104" t="s">
        <v>85</v>
      </c>
      <c r="E250" s="106" t="s">
        <v>8</v>
      </c>
      <c r="F250" s="95" t="s">
        <v>106</v>
      </c>
      <c r="G250" s="128"/>
      <c r="H250" s="44">
        <f>H251</f>
        <v>5615000</v>
      </c>
    </row>
    <row r="251" spans="1:8" ht="13.5" thickBot="1">
      <c r="A251" s="85" t="s">
        <v>94</v>
      </c>
      <c r="B251" s="97" t="s">
        <v>67</v>
      </c>
      <c r="C251" s="32" t="s">
        <v>8</v>
      </c>
      <c r="D251" s="129" t="s">
        <v>85</v>
      </c>
      <c r="E251" s="33" t="s">
        <v>8</v>
      </c>
      <c r="F251" s="33" t="s">
        <v>106</v>
      </c>
      <c r="G251" s="129" t="s">
        <v>89</v>
      </c>
      <c r="H251" s="35">
        <v>5615000</v>
      </c>
    </row>
    <row r="252" spans="1:8" ht="16.5" thickBot="1">
      <c r="A252" s="86" t="s">
        <v>26</v>
      </c>
      <c r="B252" s="71"/>
      <c r="C252" s="18"/>
      <c r="D252" s="19"/>
      <c r="E252" s="19"/>
      <c r="F252" s="19"/>
      <c r="G252" s="131"/>
      <c r="H252" s="153">
        <f>H13+H59+H64+H74+H88+H158+H183+H232+H237+H241+H245</f>
        <v>458101100</v>
      </c>
    </row>
    <row r="254" spans="3:8" ht="12.75">
      <c r="C254" t="s">
        <v>153</v>
      </c>
      <c r="H254" s="194">
        <f>H17+H21+H27+H49+H51+H56+H69+H83+H87+H94+H95+H117+H118+H122+H147+H150+H153+H170+H174+H187+H211+H213+H236+H240+H244+H249</f>
        <v>141427688.87</v>
      </c>
    </row>
    <row r="255" spans="3:8" ht="12.75">
      <c r="C255" t="s">
        <v>214</v>
      </c>
      <c r="H255" s="194">
        <f>H32+H68+H79+H81+H104+H106+H141+H143+H173+H197+H203+H208+H217+H222+H230+H227</f>
        <v>17799411.130000003</v>
      </c>
    </row>
    <row r="256" spans="3:8" ht="12.75">
      <c r="C256" t="s">
        <v>154</v>
      </c>
      <c r="H256" s="194">
        <f>H96+H119+H125+H171</f>
        <v>9000000</v>
      </c>
    </row>
    <row r="257" spans="3:8" ht="12.75">
      <c r="C257" t="s">
        <v>155</v>
      </c>
      <c r="H257" s="194">
        <f>H29+H31+H34+H35+H39+H63+H77+H91+H99+H101+H108+H109+H112+H114+H128+H129+H131+H132+H135+H136+H137+H139+H140+H161+H190+H193+H200+H206+H207+H216+H219+H221+H223+H226+H229+H231+H251</f>
        <v>288626000</v>
      </c>
    </row>
    <row r="258" spans="3:8" ht="12.75">
      <c r="C258" t="s">
        <v>156</v>
      </c>
      <c r="H258" s="194">
        <f>H22+H23+H24+H25+H41+H43+H45+H164+H166+H168</f>
        <v>1248000</v>
      </c>
    </row>
    <row r="259" ht="12.75">
      <c r="H259" s="194">
        <f>SUM(H254:H258)</f>
        <v>458101100</v>
      </c>
    </row>
  </sheetData>
  <sheetProtection/>
  <mergeCells count="7">
    <mergeCell ref="H7:H12"/>
    <mergeCell ref="A5:G5"/>
    <mergeCell ref="B7:B12"/>
    <mergeCell ref="C7:C12"/>
    <mergeCell ref="D7:F12"/>
    <mergeCell ref="G7:G12"/>
    <mergeCell ref="A7:A12"/>
  </mergeCells>
  <printOptions/>
  <pageMargins left="0.5905511811023623" right="0.17" top="0.4724409448818898" bottom="0.5118110236220472" header="0.17" footer="0.5118110236220472"/>
  <pageSetup horizontalDpi="600" verticalDpi="600" orientation="portrait" paperSize="9" scale="76" r:id="rId1"/>
  <rowBreaks count="2" manualBreakCount="2">
    <brk id="40" max="7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2012-11-22T06:28:33Z</cp:lastPrinted>
  <dcterms:created xsi:type="dcterms:W3CDTF">2004-09-08T10:28:32Z</dcterms:created>
  <dcterms:modified xsi:type="dcterms:W3CDTF">2013-02-14T07:04:07Z</dcterms:modified>
  <cp:category/>
  <cp:version/>
  <cp:contentType/>
  <cp:contentStatus/>
</cp:coreProperties>
</file>