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2" l="1"/>
  <c r="R21" i="2"/>
  <c r="R22" i="2" l="1"/>
  <c r="S21" i="2" l="1"/>
  <c r="L22" i="2" l="1"/>
  <c r="J22" i="2"/>
  <c r="O22" i="2"/>
  <c r="S16" i="2" l="1"/>
  <c r="S15" i="2"/>
  <c r="O15" i="2"/>
  <c r="N22" i="2"/>
  <c r="O17" i="2"/>
  <c r="N18" i="2" l="1"/>
  <c r="J18" i="2" l="1"/>
  <c r="F18" i="2"/>
  <c r="R18" i="2"/>
  <c r="S17" i="2"/>
  <c r="T16" i="2" l="1"/>
  <c r="O16" i="2"/>
  <c r="O18" i="2" s="1"/>
  <c r="S20" i="2" l="1"/>
  <c r="S22" i="2" s="1"/>
  <c r="F20" i="2" l="1"/>
  <c r="F22" i="2" s="1"/>
  <c r="L18" i="2" l="1"/>
  <c r="T15" i="2" l="1"/>
  <c r="S14" i="2"/>
  <c r="S13" i="2" l="1"/>
  <c r="S18" i="2" s="1"/>
  <c r="T14" i="2" l="1"/>
  <c r="T13" i="2" l="1"/>
  <c r="L30" i="2" l="1"/>
  <c r="T17" i="2" l="1"/>
  <c r="T18" i="2" s="1"/>
  <c r="T30" i="2" l="1"/>
  <c r="R30" i="2" l="1"/>
  <c r="N30" i="2"/>
  <c r="O30" i="2" l="1"/>
  <c r="S30" i="2"/>
  <c r="J30" i="2"/>
  <c r="F30" i="2" l="1"/>
</calcChain>
</file>

<file path=xl/sharedStrings.xml><?xml version="1.0" encoding="utf-8"?>
<sst xmlns="http://schemas.openxmlformats.org/spreadsheetml/2006/main" count="125" uniqueCount="57">
  <si>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</si>
  <si>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</si>
  <si>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</si>
  <si>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</si>
  <si>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</si>
  <si>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</si>
  <si>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</si>
  <si>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</si>
  <si>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</si>
  <si>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</si>
  <si>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</si>
  <si>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</si>
  <si>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</si>
  <si>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</si>
  <si>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</si>
  <si>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</si>
  <si>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</si>
  <si>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</si>
  <si>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</si>
  <si>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</si>
  <si>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</si>
  <si>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</si>
  <si>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</si>
  <si>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</si>
  <si>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</si>
  <si>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</si>
  <si>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</si>
  <si>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</si>
  <si>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Собственные средства бюджета и источники финансирования дефицита бюджета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</si>
  <si>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</si>
  <si>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</si>
  <si>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</si>
  <si>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</si>
  <si>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Соглашение № 16-1/21 от 14.09.2021</t>
  </si>
  <si>
    <t>Соглашение № 16-1/22 от 08.07.2022</t>
  </si>
  <si>
    <t>Соглашение № 16-2/22 от 30.08.2022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</si>
  <si>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</si>
  <si>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</si>
  <si>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</si>
  <si>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</si>
  <si>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</si>
  <si>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Исполнитель /главный специалист Т.Н.Феоктистова/   8(814-57) 5-14-83</t>
  </si>
  <si>
    <t>ГР.6 = ГР 15</t>
  </si>
  <si>
    <t>Муниципальный контракт №26/2023/0806300007323000051 от 26.06.2023г</t>
  </si>
  <si>
    <t>10,6% годовых</t>
  </si>
  <si>
    <t>Соглашение № 16-1/23 от 27.11.2023</t>
  </si>
  <si>
    <t>Объем муниципального долга  на 01.01.2024</t>
  </si>
  <si>
    <t>Приложение № 1  к Постановлению от 10.05.2023 года № 513</t>
  </si>
  <si>
    <t>Муниципальный контракт №23/2024/0806300007324000027 от 03.09.2024г</t>
  </si>
  <si>
    <t>ПАО "Сбербанк"</t>
  </si>
  <si>
    <t xml:space="preserve"> 23,75 годовых</t>
  </si>
  <si>
    <t>на 01.01.2025</t>
  </si>
  <si>
    <t>Объем муниципального долга на 01.01.2025</t>
  </si>
  <si>
    <t>Объем задолженности по процентам на 01.01.2025</t>
  </si>
  <si>
    <t>19.01.2024;  07.02.2024;   04.03.2024;     03.04.2024;       06.05.2024;    04.06.2024;     04.07.2024;      06.08.2024;   02.09.2024;        03.10.2024;    02.11.2024;      03.12.2024</t>
  </si>
  <si>
    <t>19.01.2024;  07.02.2024;    04.03.2024;    03.04.2024;     06.05.2024;    04.06.2024;       04.07.2024;       06.08.2024;     02.09.2024;      03.10.2024;       02.11.2024;    03.12.2024</t>
  </si>
  <si>
    <t>07.09.2024;  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</si>
</sst>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  <xf numFmtId="0" fontId="4" fillId="3" borderId="2" xfId="0" applyFont="1" applyFill="1" applyBorder="1"/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3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zoomScale="84" zoomScaleNormal="84" workbookViewId="0">
      <pane ySplit="8" topLeftCell="A9" activePane="bottomLeft" state="frozen"/>
      <selection pane="bottomLeft" activeCell="M13" sqref="M13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0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37"/>
      <c r="B1" s="37"/>
      <c r="C1" s="1"/>
      <c r="D1" s="2"/>
      <c r="E1" s="2"/>
      <c r="F1" s="2"/>
      <c r="G1" s="3"/>
      <c r="H1" s="3"/>
      <c r="I1" s="19"/>
      <c r="J1" s="19"/>
      <c r="K1" s="19"/>
      <c r="L1" s="19"/>
      <c r="M1" s="19"/>
      <c r="N1" s="19"/>
      <c r="O1" s="19"/>
      <c r="P1" s="19"/>
      <c r="Q1" s="19"/>
      <c r="R1" s="19"/>
      <c r="S1" s="36" t="s">
        <v>47</v>
      </c>
      <c r="T1" s="36"/>
    </row>
    <row r="2" spans="1:22" x14ac:dyDescent="0.25">
      <c r="A2" s="37"/>
      <c r="B2" s="37"/>
      <c r="C2" s="1"/>
      <c r="D2" s="2"/>
      <c r="E2" s="2"/>
      <c r="F2" s="2"/>
      <c r="G2" s="3"/>
      <c r="H2" s="3"/>
      <c r="I2" s="19"/>
      <c r="J2" s="19"/>
      <c r="K2" s="19"/>
      <c r="L2" s="19"/>
      <c r="M2" s="19"/>
      <c r="N2" s="19"/>
      <c r="O2" s="19"/>
      <c r="P2" s="19"/>
      <c r="Q2" s="19"/>
      <c r="R2" s="19"/>
      <c r="S2" s="36"/>
      <c r="T2" s="36"/>
    </row>
    <row r="3" spans="1:22" ht="18.75" x14ac:dyDescent="0.3">
      <c r="A3" s="18" t="s">
        <v>0</v>
      </c>
      <c r="B3" s="18"/>
      <c r="C3" s="4"/>
      <c r="D3" s="4"/>
      <c r="E3" s="4"/>
      <c r="F3" s="4"/>
      <c r="G3" s="4"/>
      <c r="H3" s="4"/>
      <c r="I3" s="4"/>
      <c r="J3" s="5" t="s">
        <v>38</v>
      </c>
      <c r="K3" s="5"/>
      <c r="L3" s="5"/>
      <c r="M3" s="25"/>
      <c r="N3" s="4" t="s">
        <v>51</v>
      </c>
      <c r="Q3" s="4"/>
      <c r="R3" s="4"/>
      <c r="S3" s="4"/>
      <c r="T3" s="4"/>
    </row>
    <row r="4" spans="1:22" x14ac:dyDescent="0.25">
      <c r="A4" s="37"/>
      <c r="B4" s="37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39"/>
      <c r="B5" s="39"/>
      <c r="C5" s="1"/>
      <c r="D5" s="2"/>
      <c r="E5" s="2"/>
      <c r="F5" s="2"/>
      <c r="G5" s="3"/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8" t="s">
        <v>1</v>
      </c>
    </row>
    <row r="6" spans="1:22" ht="71.45" customHeight="1" x14ac:dyDescent="0.25">
      <c r="A6" s="38" t="s">
        <v>2</v>
      </c>
      <c r="B6" s="38" t="s">
        <v>3</v>
      </c>
      <c r="C6" s="38" t="s">
        <v>4</v>
      </c>
      <c r="D6" s="38" t="s">
        <v>5</v>
      </c>
      <c r="E6" s="38" t="s">
        <v>6</v>
      </c>
      <c r="F6" s="38" t="s">
        <v>7</v>
      </c>
      <c r="G6" s="38" t="s">
        <v>8</v>
      </c>
      <c r="H6" s="38" t="s">
        <v>9</v>
      </c>
      <c r="I6" s="38" t="s">
        <v>10</v>
      </c>
      <c r="J6" s="38" t="s">
        <v>46</v>
      </c>
      <c r="K6" s="38" t="s">
        <v>11</v>
      </c>
      <c r="L6" s="38" t="s">
        <v>12</v>
      </c>
      <c r="M6" s="38" t="s">
        <v>13</v>
      </c>
      <c r="N6" s="38" t="s">
        <v>14</v>
      </c>
      <c r="O6" s="40" t="s">
        <v>52</v>
      </c>
      <c r="P6" s="40"/>
      <c r="Q6" s="38" t="s">
        <v>15</v>
      </c>
      <c r="R6" s="38" t="s">
        <v>16</v>
      </c>
      <c r="S6" s="38" t="s">
        <v>17</v>
      </c>
      <c r="T6" s="38" t="s">
        <v>53</v>
      </c>
      <c r="V6" s="31" t="s">
        <v>42</v>
      </c>
    </row>
    <row r="7" spans="1:22" ht="75.599999999999994" customHeight="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9" t="s">
        <v>18</v>
      </c>
      <c r="P7" s="9" t="s">
        <v>19</v>
      </c>
      <c r="Q7" s="38"/>
      <c r="R7" s="38"/>
      <c r="S7" s="38"/>
      <c r="T7" s="38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41" t="s">
        <v>20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spans="1:22" x14ac:dyDescent="0.25">
      <c r="A10" s="48"/>
      <c r="B10" s="49"/>
      <c r="C10" s="49"/>
      <c r="D10" s="50"/>
      <c r="E10" s="50"/>
      <c r="F10" s="50"/>
      <c r="G10" s="51"/>
      <c r="H10" s="51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22" x14ac:dyDescent="0.25">
      <c r="A11" s="53" t="s">
        <v>21</v>
      </c>
      <c r="B11" s="49"/>
      <c r="C11" s="50" t="s">
        <v>22</v>
      </c>
      <c r="D11" s="50" t="s">
        <v>22</v>
      </c>
      <c r="E11" s="50" t="s">
        <v>22</v>
      </c>
      <c r="F11" s="50"/>
      <c r="G11" s="50" t="s">
        <v>22</v>
      </c>
      <c r="H11" s="50" t="s">
        <v>22</v>
      </c>
      <c r="I11" s="50" t="s">
        <v>22</v>
      </c>
      <c r="J11" s="52"/>
      <c r="K11" s="50" t="s">
        <v>22</v>
      </c>
      <c r="L11" s="52"/>
      <c r="M11" s="50" t="s">
        <v>22</v>
      </c>
      <c r="N11" s="52"/>
      <c r="O11" s="52"/>
      <c r="P11" s="52"/>
      <c r="Q11" s="52"/>
      <c r="R11" s="52"/>
      <c r="S11" s="52"/>
      <c r="T11" s="52"/>
    </row>
    <row r="12" spans="1:22" x14ac:dyDescent="0.25">
      <c r="A12" s="54" t="s">
        <v>23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spans="1:22" ht="90" x14ac:dyDescent="0.25">
      <c r="A13" s="55">
        <v>1</v>
      </c>
      <c r="B13" s="49" t="s">
        <v>33</v>
      </c>
      <c r="C13" s="50" t="s">
        <v>24</v>
      </c>
      <c r="D13" s="56">
        <v>5406700</v>
      </c>
      <c r="E13" s="50" t="s">
        <v>25</v>
      </c>
      <c r="F13" s="56">
        <v>5406700</v>
      </c>
      <c r="G13" s="34">
        <v>46259</v>
      </c>
      <c r="H13" s="57" t="s">
        <v>40</v>
      </c>
      <c r="I13" s="58" t="s">
        <v>26</v>
      </c>
      <c r="J13" s="33">
        <v>5406700</v>
      </c>
      <c r="K13" s="59">
        <v>44459</v>
      </c>
      <c r="L13" s="33">
        <v>0</v>
      </c>
      <c r="M13" s="60"/>
      <c r="N13" s="61">
        <v>0</v>
      </c>
      <c r="O13" s="33">
        <v>5406700</v>
      </c>
      <c r="P13" s="32">
        <v>0</v>
      </c>
      <c r="Q13" s="32">
        <v>0</v>
      </c>
      <c r="R13" s="33">
        <v>5406.7</v>
      </c>
      <c r="S13" s="33">
        <f>R13</f>
        <v>5406.7</v>
      </c>
      <c r="T13" s="32">
        <f>R13-S13</f>
        <v>0</v>
      </c>
    </row>
    <row r="14" spans="1:22" ht="65.45" customHeight="1" x14ac:dyDescent="0.25">
      <c r="A14" s="55">
        <v>2</v>
      </c>
      <c r="B14" s="49" t="s">
        <v>34</v>
      </c>
      <c r="C14" s="50" t="s">
        <v>24</v>
      </c>
      <c r="D14" s="56">
        <v>3200000</v>
      </c>
      <c r="E14" s="50" t="s">
        <v>25</v>
      </c>
      <c r="F14" s="56">
        <v>3200000</v>
      </c>
      <c r="G14" s="34">
        <v>45833</v>
      </c>
      <c r="H14" s="57" t="s">
        <v>40</v>
      </c>
      <c r="I14" s="58" t="s">
        <v>26</v>
      </c>
      <c r="J14" s="33">
        <v>3200000</v>
      </c>
      <c r="K14" s="59">
        <v>44750</v>
      </c>
      <c r="L14" s="33">
        <v>0</v>
      </c>
      <c r="M14" s="60"/>
      <c r="N14" s="61">
        <v>0</v>
      </c>
      <c r="O14" s="33">
        <v>3200000</v>
      </c>
      <c r="P14" s="32">
        <v>0</v>
      </c>
      <c r="Q14" s="32">
        <v>0</v>
      </c>
      <c r="R14" s="33">
        <v>3200</v>
      </c>
      <c r="S14" s="33">
        <f>R14</f>
        <v>3200</v>
      </c>
      <c r="T14" s="32">
        <f>R14-S14</f>
        <v>0</v>
      </c>
    </row>
    <row r="15" spans="1:22" ht="191.25" customHeight="1" x14ac:dyDescent="0.25">
      <c r="A15" s="55">
        <v>3</v>
      </c>
      <c r="B15" s="49" t="s">
        <v>35</v>
      </c>
      <c r="C15" s="50" t="s">
        <v>24</v>
      </c>
      <c r="D15" s="56">
        <v>2000000</v>
      </c>
      <c r="E15" s="50" t="s">
        <v>25</v>
      </c>
      <c r="F15" s="56">
        <v>0</v>
      </c>
      <c r="G15" s="34">
        <v>45833</v>
      </c>
      <c r="H15" s="57" t="s">
        <v>40</v>
      </c>
      <c r="I15" s="58" t="s">
        <v>26</v>
      </c>
      <c r="J15" s="33">
        <v>2000000</v>
      </c>
      <c r="K15" s="59">
        <v>44805</v>
      </c>
      <c r="L15" s="33">
        <v>0</v>
      </c>
      <c r="M15" s="60" t="s">
        <v>55</v>
      </c>
      <c r="N15" s="61">
        <v>2000000</v>
      </c>
      <c r="O15" s="33">
        <f>SUM(J15-N15)</f>
        <v>0</v>
      </c>
      <c r="P15" s="32">
        <v>0</v>
      </c>
      <c r="Q15" s="32">
        <v>0</v>
      </c>
      <c r="R15" s="33">
        <v>943.03</v>
      </c>
      <c r="S15" s="33">
        <f>R15</f>
        <v>943.03</v>
      </c>
      <c r="T15" s="32">
        <f>R15-S15</f>
        <v>0</v>
      </c>
    </row>
    <row r="16" spans="1:22" ht="183.75" customHeight="1" x14ac:dyDescent="0.25">
      <c r="A16" s="55">
        <v>4</v>
      </c>
      <c r="B16" s="49" t="s">
        <v>36</v>
      </c>
      <c r="C16" s="50" t="s">
        <v>24</v>
      </c>
      <c r="D16" s="56">
        <v>12970000</v>
      </c>
      <c r="E16" s="50" t="s">
        <v>25</v>
      </c>
      <c r="F16" s="56">
        <v>0</v>
      </c>
      <c r="G16" s="34">
        <v>45651</v>
      </c>
      <c r="H16" s="57" t="s">
        <v>40</v>
      </c>
      <c r="I16" s="58" t="s">
        <v>37</v>
      </c>
      <c r="J16" s="33">
        <v>6000000</v>
      </c>
      <c r="K16" s="59">
        <v>44923</v>
      </c>
      <c r="L16" s="33">
        <v>0</v>
      </c>
      <c r="M16" s="60" t="s">
        <v>54</v>
      </c>
      <c r="N16" s="56">
        <v>6000000</v>
      </c>
      <c r="O16" s="33">
        <f>SUM(J16-N16)</f>
        <v>0</v>
      </c>
      <c r="P16" s="32">
        <v>0</v>
      </c>
      <c r="Q16" s="32">
        <v>0</v>
      </c>
      <c r="R16" s="33">
        <v>155005.28</v>
      </c>
      <c r="S16" s="33">
        <f>R16</f>
        <v>155005.28</v>
      </c>
      <c r="T16" s="32">
        <f>R16-S16</f>
        <v>0</v>
      </c>
    </row>
    <row r="17" spans="1:20" ht="157.5" customHeight="1" x14ac:dyDescent="0.25">
      <c r="A17" s="55">
        <v>5</v>
      </c>
      <c r="B17" s="49" t="s">
        <v>45</v>
      </c>
      <c r="C17" s="50" t="s">
        <v>24</v>
      </c>
      <c r="D17" s="56">
        <v>10000000</v>
      </c>
      <c r="E17" s="50" t="s">
        <v>25</v>
      </c>
      <c r="F17" s="56">
        <v>10000000</v>
      </c>
      <c r="G17" s="34">
        <v>46685</v>
      </c>
      <c r="H17" s="57" t="s">
        <v>40</v>
      </c>
      <c r="I17" s="58" t="s">
        <v>37</v>
      </c>
      <c r="J17" s="33">
        <v>10000000</v>
      </c>
      <c r="K17" s="59">
        <v>45258</v>
      </c>
      <c r="L17" s="33">
        <v>0</v>
      </c>
      <c r="M17" s="60"/>
      <c r="N17" s="56">
        <v>0</v>
      </c>
      <c r="O17" s="33">
        <f>SUM(J17-N17)</f>
        <v>10000000</v>
      </c>
      <c r="P17" s="32">
        <v>0</v>
      </c>
      <c r="Q17" s="32">
        <v>0</v>
      </c>
      <c r="R17" s="33">
        <v>583310.39</v>
      </c>
      <c r="S17" s="33">
        <f>R17</f>
        <v>583310.39</v>
      </c>
      <c r="T17" s="32">
        <f>R17-S17</f>
        <v>0</v>
      </c>
    </row>
    <row r="18" spans="1:20" x14ac:dyDescent="0.25">
      <c r="A18" s="53" t="s">
        <v>21</v>
      </c>
      <c r="B18" s="62"/>
      <c r="C18" s="63" t="s">
        <v>22</v>
      </c>
      <c r="D18" s="63" t="s">
        <v>22</v>
      </c>
      <c r="E18" s="63" t="s">
        <v>22</v>
      </c>
      <c r="F18" s="35">
        <f>F13+F14+F15+F17+F16</f>
        <v>18606700</v>
      </c>
      <c r="G18" s="63" t="s">
        <v>22</v>
      </c>
      <c r="H18" s="63" t="s">
        <v>22</v>
      </c>
      <c r="I18" s="63" t="s">
        <v>22</v>
      </c>
      <c r="J18" s="35">
        <f>J13+J14+J15+J17+J16</f>
        <v>26606700</v>
      </c>
      <c r="K18" s="63" t="s">
        <v>22</v>
      </c>
      <c r="L18" s="35">
        <f>L13+L14+L15+L17</f>
        <v>0</v>
      </c>
      <c r="M18" s="63" t="s">
        <v>22</v>
      </c>
      <c r="N18" s="35">
        <f>N13+N14+N15+N17+N16</f>
        <v>8000000</v>
      </c>
      <c r="O18" s="35">
        <f>O13+O14+O15+O17+O16</f>
        <v>18606700</v>
      </c>
      <c r="P18" s="63">
        <v>0</v>
      </c>
      <c r="Q18" s="63">
        <v>0</v>
      </c>
      <c r="R18" s="35">
        <f>R13+R14+R15+R17+R16</f>
        <v>747865.4</v>
      </c>
      <c r="S18" s="35">
        <f>S13+S14+S15+S17+S16</f>
        <v>747865.4</v>
      </c>
      <c r="T18" s="63">
        <f>T13+T17</f>
        <v>0</v>
      </c>
    </row>
    <row r="19" spans="1:20" x14ac:dyDescent="0.25">
      <c r="A19" s="54" t="s">
        <v>27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t="177" customHeight="1" x14ac:dyDescent="0.25">
      <c r="A20" s="55">
        <v>1</v>
      </c>
      <c r="B20" s="49" t="s">
        <v>43</v>
      </c>
      <c r="C20" s="50" t="s">
        <v>32</v>
      </c>
      <c r="D20" s="56">
        <v>46400000</v>
      </c>
      <c r="E20" s="50" t="s">
        <v>25</v>
      </c>
      <c r="F20" s="56">
        <f>O20</f>
        <v>0</v>
      </c>
      <c r="G20" s="34">
        <v>45653</v>
      </c>
      <c r="H20" s="57" t="s">
        <v>28</v>
      </c>
      <c r="I20" s="58" t="s">
        <v>44</v>
      </c>
      <c r="J20" s="33">
        <v>46400000</v>
      </c>
      <c r="K20" s="59">
        <v>45105</v>
      </c>
      <c r="L20" s="33">
        <v>0</v>
      </c>
      <c r="M20" s="59">
        <v>45644</v>
      </c>
      <c r="N20" s="33">
        <v>46400000</v>
      </c>
      <c r="O20" s="33">
        <v>0</v>
      </c>
      <c r="P20" s="32">
        <v>0</v>
      </c>
      <c r="Q20" s="32">
        <v>0</v>
      </c>
      <c r="R20" s="32">
        <f>417727.12+416585.79+389709.29+416585.79+403147.54+416585.79+ 403147.54+416585.79+416585.79+403147.54+416585.79+241888.52+403147.54</f>
        <v>5161429.8299999991</v>
      </c>
      <c r="S20" s="32">
        <f>R20</f>
        <v>5161429.8299999991</v>
      </c>
      <c r="T20" s="32"/>
    </row>
    <row r="21" spans="1:20" ht="177" customHeight="1" x14ac:dyDescent="0.25">
      <c r="A21" s="55">
        <v>2</v>
      </c>
      <c r="B21" s="49" t="s">
        <v>48</v>
      </c>
      <c r="C21" s="50" t="s">
        <v>49</v>
      </c>
      <c r="D21" s="56">
        <v>55850000</v>
      </c>
      <c r="E21" s="50" t="s">
        <v>25</v>
      </c>
      <c r="F21" s="56">
        <v>55850000</v>
      </c>
      <c r="G21" s="34">
        <v>46480</v>
      </c>
      <c r="H21" s="57" t="s">
        <v>28</v>
      </c>
      <c r="I21" s="58" t="s">
        <v>50</v>
      </c>
      <c r="J21" s="33">
        <v>0</v>
      </c>
      <c r="K21" s="60" t="s">
        <v>56</v>
      </c>
      <c r="L21" s="33">
        <v>55850000</v>
      </c>
      <c r="M21" s="59"/>
      <c r="N21" s="33">
        <v>0</v>
      </c>
      <c r="O21" s="33">
        <v>55850000</v>
      </c>
      <c r="P21" s="32">
        <v>0</v>
      </c>
      <c r="Q21" s="32">
        <v>0</v>
      </c>
      <c r="R21" s="32">
        <f>133948.09+185314.21+194672.13</f>
        <v>513934.43</v>
      </c>
      <c r="S21" s="32">
        <f>R21</f>
        <v>513934.43</v>
      </c>
      <c r="T21" s="32"/>
    </row>
    <row r="22" spans="1:20" ht="18.600000000000001" customHeight="1" x14ac:dyDescent="0.25">
      <c r="A22" s="27" t="s">
        <v>21</v>
      </c>
      <c r="B22" s="10"/>
      <c r="C22" s="28" t="s">
        <v>22</v>
      </c>
      <c r="D22" s="28" t="s">
        <v>22</v>
      </c>
      <c r="E22" s="28" t="s">
        <v>22</v>
      </c>
      <c r="F22" s="35">
        <f>F20+F21</f>
        <v>55850000</v>
      </c>
      <c r="G22" s="28" t="s">
        <v>22</v>
      </c>
      <c r="H22" s="28" t="s">
        <v>22</v>
      </c>
      <c r="I22" s="28" t="s">
        <v>22</v>
      </c>
      <c r="J22" s="29">
        <f>J20+J21</f>
        <v>46400000</v>
      </c>
      <c r="K22" s="28" t="s">
        <v>22</v>
      </c>
      <c r="L22" s="29">
        <f>L20+L21</f>
        <v>55850000</v>
      </c>
      <c r="M22" s="28" t="s">
        <v>22</v>
      </c>
      <c r="N22" s="29">
        <f>N20</f>
        <v>46400000</v>
      </c>
      <c r="O22" s="29">
        <f>O20+O21</f>
        <v>55850000</v>
      </c>
      <c r="P22" s="28">
        <v>0</v>
      </c>
      <c r="Q22" s="28">
        <v>0</v>
      </c>
      <c r="R22" s="29">
        <f>R20+R21</f>
        <v>5675364.2599999988</v>
      </c>
      <c r="S22" s="29">
        <f>S20+S21</f>
        <v>5675364.2599999988</v>
      </c>
      <c r="T22" s="28">
        <v>0</v>
      </c>
    </row>
    <row r="23" spans="1:20" x14ac:dyDescent="0.25">
      <c r="A23" s="42" t="s">
        <v>29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</row>
    <row r="24" spans="1:20" x14ac:dyDescent="0.25">
      <c r="A24" s="26"/>
      <c r="B24" s="10"/>
      <c r="C24" s="10"/>
      <c r="D24" s="11"/>
      <c r="E24" s="11"/>
      <c r="F24" s="11"/>
      <c r="G24" s="12"/>
      <c r="H24" s="1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27" t="s">
        <v>21</v>
      </c>
      <c r="B25" s="10"/>
      <c r="C25" s="11" t="s">
        <v>22</v>
      </c>
      <c r="D25" s="11" t="s">
        <v>22</v>
      </c>
      <c r="E25" s="11" t="s">
        <v>22</v>
      </c>
      <c r="F25" s="11"/>
      <c r="G25" s="11" t="s">
        <v>22</v>
      </c>
      <c r="H25" s="11" t="s">
        <v>22</v>
      </c>
      <c r="I25" s="11" t="s">
        <v>22</v>
      </c>
      <c r="J25" s="13"/>
      <c r="K25" s="11" t="s">
        <v>22</v>
      </c>
      <c r="L25" s="13"/>
      <c r="M25" s="11" t="s">
        <v>22</v>
      </c>
      <c r="N25" s="13"/>
      <c r="O25" s="13"/>
      <c r="P25" s="13"/>
      <c r="Q25" s="13"/>
      <c r="R25" s="13"/>
      <c r="S25" s="13"/>
      <c r="T25" s="13"/>
    </row>
    <row r="26" spans="1:20" x14ac:dyDescent="0.25">
      <c r="A26" s="42" t="s">
        <v>30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</row>
    <row r="27" spans="1:20" x14ac:dyDescent="0.25">
      <c r="A27" s="26"/>
      <c r="B27" s="10"/>
      <c r="C27" s="10"/>
      <c r="D27" s="11"/>
      <c r="E27" s="11"/>
      <c r="F27" s="11"/>
      <c r="G27" s="12"/>
      <c r="H27" s="1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x14ac:dyDescent="0.25">
      <c r="A28" s="27" t="s">
        <v>21</v>
      </c>
      <c r="B28" s="10"/>
      <c r="C28" s="11" t="s">
        <v>22</v>
      </c>
      <c r="D28" s="11" t="s">
        <v>22</v>
      </c>
      <c r="E28" s="11"/>
      <c r="F28" s="11"/>
      <c r="G28" s="11" t="s">
        <v>22</v>
      </c>
      <c r="H28" s="11" t="s">
        <v>22</v>
      </c>
      <c r="I28" s="11" t="s">
        <v>22</v>
      </c>
      <c r="J28" s="13"/>
      <c r="K28" s="11" t="s">
        <v>22</v>
      </c>
      <c r="L28" s="13"/>
      <c r="M28" s="11" t="s">
        <v>22</v>
      </c>
      <c r="N28" s="13"/>
      <c r="O28" s="13"/>
      <c r="P28" s="13"/>
      <c r="Q28" s="13"/>
      <c r="R28" s="13"/>
      <c r="S28" s="13"/>
      <c r="T28" s="13"/>
    </row>
    <row r="29" spans="1:20" x14ac:dyDescent="0.25">
      <c r="A29" s="44" t="s">
        <v>31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t="24.6" customHeight="1" x14ac:dyDescent="0.25">
      <c r="A30" s="30"/>
      <c r="B30" s="30"/>
      <c r="C30" s="11" t="s">
        <v>22</v>
      </c>
      <c r="D30" s="11" t="s">
        <v>22</v>
      </c>
      <c r="E30" s="11" t="s">
        <v>22</v>
      </c>
      <c r="F30" s="29">
        <f>F18+F22</f>
        <v>74456700</v>
      </c>
      <c r="G30" s="11" t="s">
        <v>22</v>
      </c>
      <c r="H30" s="11" t="s">
        <v>22</v>
      </c>
      <c r="I30" s="11" t="s">
        <v>22</v>
      </c>
      <c r="J30" s="29">
        <f>J18+J22</f>
        <v>73006700</v>
      </c>
      <c r="K30" s="11" t="s">
        <v>22</v>
      </c>
      <c r="L30" s="29">
        <f>L18+L22</f>
        <v>55850000</v>
      </c>
      <c r="M30" s="11" t="s">
        <v>22</v>
      </c>
      <c r="N30" s="29">
        <f>N18+N22</f>
        <v>54400000</v>
      </c>
      <c r="O30" s="29">
        <f>O18+O22</f>
        <v>74456700</v>
      </c>
      <c r="P30" s="11">
        <v>0</v>
      </c>
      <c r="Q30" s="11">
        <v>0</v>
      </c>
      <c r="R30" s="29">
        <f>R18+R22</f>
        <v>6423229.6599999992</v>
      </c>
      <c r="S30" s="29">
        <f>S18+S22</f>
        <v>6423229.6599999992</v>
      </c>
      <c r="T30" s="11">
        <f>T18+T22</f>
        <v>0</v>
      </c>
    </row>
    <row r="31" spans="1:20" ht="18.75" x14ac:dyDescent="0.3">
      <c r="A31" s="46"/>
      <c r="B31" s="46"/>
      <c r="C31" s="1"/>
      <c r="D31" s="2"/>
      <c r="E31" s="2"/>
      <c r="F31" s="2"/>
      <c r="G31" s="3"/>
      <c r="H31" s="3"/>
      <c r="I31" s="4"/>
      <c r="J31" s="4"/>
      <c r="K31" s="14"/>
      <c r="L31" s="14"/>
      <c r="M31" s="14"/>
      <c r="N31" s="14"/>
      <c r="O31" s="4"/>
      <c r="P31" s="4"/>
      <c r="Q31" s="4"/>
      <c r="R31" s="4"/>
      <c r="S31" s="4"/>
      <c r="T31" s="4"/>
    </row>
    <row r="32" spans="1:20" ht="21" customHeight="1" x14ac:dyDescent="0.25">
      <c r="A32" s="23" t="s">
        <v>39</v>
      </c>
      <c r="B32" s="21"/>
      <c r="C32" s="15"/>
      <c r="D32" s="16"/>
      <c r="E32" s="16"/>
      <c r="F32" s="16"/>
      <c r="G32" s="17"/>
      <c r="H32" s="17"/>
      <c r="I32" s="19"/>
      <c r="J32" s="20"/>
      <c r="K32" s="20"/>
      <c r="L32" s="19"/>
      <c r="M32" s="19"/>
      <c r="N32" s="19"/>
      <c r="O32" s="19"/>
      <c r="P32" s="19"/>
      <c r="Q32" s="19"/>
      <c r="R32" s="19"/>
      <c r="S32" s="19"/>
      <c r="T32" s="19"/>
    </row>
    <row r="33" spans="1:20" x14ac:dyDescent="0.25">
      <c r="A33" s="37"/>
      <c r="B33" s="37"/>
      <c r="C33" s="1"/>
      <c r="D33" s="2"/>
      <c r="E33" s="2"/>
      <c r="F33" s="2"/>
      <c r="G33" s="3"/>
      <c r="H33" s="3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ht="18" customHeight="1" x14ac:dyDescent="0.25">
      <c r="A34" s="24" t="s">
        <v>41</v>
      </c>
      <c r="B34" s="21"/>
      <c r="C34" s="15"/>
      <c r="D34" s="16"/>
      <c r="E34" s="16"/>
      <c r="F34" s="22"/>
      <c r="G34" s="3"/>
      <c r="I34" s="19"/>
      <c r="J34" s="20"/>
      <c r="K34" s="20"/>
      <c r="L34" s="19"/>
      <c r="M34" s="19"/>
      <c r="N34" s="19"/>
      <c r="O34" s="19"/>
      <c r="P34" s="19"/>
      <c r="Q34" s="19"/>
      <c r="R34" s="19"/>
      <c r="S34" s="19"/>
      <c r="T34" s="19"/>
    </row>
    <row r="35" spans="1:20" x14ac:dyDescent="0.25">
      <c r="A35" s="37"/>
      <c r="B35" s="37"/>
      <c r="C35" s="1"/>
      <c r="D35" s="2"/>
      <c r="E35" s="2"/>
      <c r="F35" s="2"/>
      <c r="G35" s="3"/>
      <c r="H35" s="3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x14ac:dyDescent="0.25">
      <c r="A36" s="37"/>
      <c r="B36" s="37"/>
      <c r="C36" s="1"/>
      <c r="D36" s="2"/>
      <c r="E36" s="2"/>
      <c r="F36" s="2"/>
      <c r="G36" s="3"/>
      <c r="H36" s="3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x14ac:dyDescent="0.25">
      <c r="C37" s="1"/>
      <c r="D37" s="2"/>
      <c r="E37" s="2"/>
      <c r="F37" s="2"/>
      <c r="G37" s="3"/>
      <c r="H37" s="3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x14ac:dyDescent="0.25">
      <c r="A38" s="47"/>
      <c r="B38" s="47"/>
      <c r="C38" s="15"/>
      <c r="D38" s="16"/>
      <c r="E38" s="16"/>
      <c r="F38" s="16"/>
      <c r="G38" s="17"/>
      <c r="H38" s="17"/>
      <c r="I38" s="19"/>
      <c r="J38" s="20"/>
      <c r="K38" s="20"/>
      <c r="L38" s="19"/>
      <c r="M38" s="19"/>
      <c r="N38" s="19"/>
      <c r="O38" s="19"/>
      <c r="P38" s="19"/>
      <c r="Q38" s="19"/>
      <c r="R38" s="19"/>
      <c r="S38" s="19"/>
      <c r="T38" s="19"/>
    </row>
    <row r="39" spans="1:20" x14ac:dyDescent="0.25">
      <c r="A39" s="37"/>
      <c r="B39" s="37"/>
      <c r="C39" s="1"/>
      <c r="D39" s="2"/>
      <c r="E39" s="2"/>
      <c r="F39" s="2"/>
      <c r="G39" s="3"/>
      <c r="H39" s="3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x14ac:dyDescent="0.25">
      <c r="A40" s="37"/>
      <c r="B40" s="37"/>
      <c r="C40" s="1"/>
      <c r="D40" s="2"/>
      <c r="E40" s="2"/>
      <c r="F40" s="2"/>
      <c r="G40" s="3"/>
      <c r="H40" s="3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x14ac:dyDescent="0.25">
      <c r="A41" s="37"/>
      <c r="B41" s="37"/>
      <c r="C41" s="1"/>
      <c r="D41" s="2"/>
      <c r="E41" s="2"/>
      <c r="F41" s="2"/>
      <c r="G41" s="3"/>
      <c r="H41" s="3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x14ac:dyDescent="0.25">
      <c r="A42" s="37"/>
      <c r="B42" s="37"/>
      <c r="C42" s="1"/>
      <c r="D42" s="2"/>
      <c r="E42" s="2"/>
      <c r="F42" s="2"/>
      <c r="G42" s="3"/>
      <c r="H42" s="3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x14ac:dyDescent="0.25">
      <c r="A43" s="37"/>
      <c r="B43" s="37"/>
      <c r="C43" s="1"/>
      <c r="D43" s="2"/>
      <c r="E43" s="2"/>
      <c r="F43" s="2"/>
      <c r="G43" s="3"/>
      <c r="H43" s="3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x14ac:dyDescent="0.25">
      <c r="A44" s="37"/>
      <c r="B44" s="37"/>
      <c r="C44" s="1"/>
      <c r="D44" s="2"/>
      <c r="E44" s="2"/>
      <c r="F44" s="2"/>
      <c r="G44" s="3"/>
      <c r="H44" s="3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x14ac:dyDescent="0.25">
      <c r="A45" s="37"/>
      <c r="B45" s="37"/>
      <c r="C45" s="1"/>
      <c r="D45" s="2"/>
      <c r="E45" s="2"/>
      <c r="F45" s="2"/>
      <c r="G45" s="3"/>
      <c r="H45" s="3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x14ac:dyDescent="0.25">
      <c r="A46" s="37"/>
      <c r="B46" s="37"/>
      <c r="C46" s="1"/>
      <c r="D46" s="2"/>
      <c r="E46" s="2"/>
      <c r="F46" s="2"/>
      <c r="G46" s="3"/>
      <c r="H46" s="3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x14ac:dyDescent="0.25">
      <c r="A47" s="37"/>
      <c r="B47" s="37"/>
      <c r="C47" s="1"/>
      <c r="D47" s="2"/>
      <c r="E47" s="2"/>
      <c r="F47" s="2"/>
      <c r="G47" s="3"/>
      <c r="H47" s="3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x14ac:dyDescent="0.25">
      <c r="A48" s="37"/>
      <c r="B48" s="37"/>
      <c r="C48" s="1"/>
      <c r="D48" s="2"/>
      <c r="E48" s="2"/>
      <c r="F48" s="2"/>
      <c r="G48" s="3"/>
      <c r="H48" s="3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  <row r="49" spans="1:20" x14ac:dyDescent="0.25">
      <c r="A49" s="37"/>
      <c r="B49" s="37"/>
      <c r="C49" s="1"/>
      <c r="D49" s="2"/>
      <c r="E49" s="2"/>
      <c r="F49" s="2"/>
      <c r="G49" s="3"/>
      <c r="H49" s="3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</row>
    <row r="50" spans="1:20" x14ac:dyDescent="0.25">
      <c r="A50" s="37"/>
      <c r="B50" s="37"/>
      <c r="C50" s="1"/>
      <c r="D50" s="2"/>
      <c r="E50" s="2"/>
      <c r="F50" s="2"/>
      <c r="G50" s="3"/>
      <c r="H50" s="3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</sheetData>
  <mergeCells count="47">
    <mergeCell ref="A49:B49"/>
    <mergeCell ref="A50:B50"/>
    <mergeCell ref="A43:B43"/>
    <mergeCell ref="A44:B44"/>
    <mergeCell ref="A45:B45"/>
    <mergeCell ref="A46:B46"/>
    <mergeCell ref="A47:B47"/>
    <mergeCell ref="A48:B48"/>
    <mergeCell ref="A23:T23"/>
    <mergeCell ref="A42:B42"/>
    <mergeCell ref="A29:T29"/>
    <mergeCell ref="A31:B31"/>
    <mergeCell ref="A33:B33"/>
    <mergeCell ref="A35:B35"/>
    <mergeCell ref="A36:B36"/>
    <mergeCell ref="A38:B38"/>
    <mergeCell ref="A39:B39"/>
    <mergeCell ref="A40:B40"/>
    <mergeCell ref="A41:B41"/>
    <mergeCell ref="A26:T26"/>
    <mergeCell ref="A19:T19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</mergeCells>
  <pageMargins left="0" right="0" top="0" bottom="0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2025-01-09T07:56:13Z</dcterms:modified>
</cp:coreProperties>
</file>