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</definedNames>
  <calcPr fullCalcOnLoad="1"/>
</workbook>
</file>

<file path=xl/sharedStrings.xml><?xml version="1.0" encoding="utf-8"?>
<sst xmlns="http://schemas.openxmlformats.org/spreadsheetml/2006/main" count="133" uniqueCount="90">
  <si>
    <t>Отчет о реализации мероприятий по оздоровлению муниципальных финансов</t>
  </si>
  <si>
    <t>№ п/п</t>
  </si>
  <si>
    <t>Мероприятие</t>
  </si>
  <si>
    <t>Целевой показатель, установленный на основании бюджетных и оперативных форм отчетности, представляемых органами местного самоуправления</t>
  </si>
  <si>
    <t>Единица измерения</t>
  </si>
  <si>
    <t>Значение целевого показателя</t>
  </si>
  <si>
    <t>Бюджетный эффект, тыс рублей</t>
  </si>
  <si>
    <t>Примечание</t>
  </si>
  <si>
    <t xml:space="preserve">Наименование мероприятия в консолидированной Программе </t>
  </si>
  <si>
    <t>ПЛАН</t>
  </si>
  <si>
    <t>ФАКТ</t>
  </si>
  <si>
    <t>Утверждено</t>
  </si>
  <si>
    <t>Исполнено на отчетную дату</t>
  </si>
  <si>
    <t>Всего</t>
  </si>
  <si>
    <t>тыс. рублей</t>
  </si>
  <si>
    <t>%</t>
  </si>
  <si>
    <t>1</t>
  </si>
  <si>
    <t>2</t>
  </si>
  <si>
    <t>3</t>
  </si>
  <si>
    <t>4</t>
  </si>
  <si>
    <t>5</t>
  </si>
  <si>
    <t>7</t>
  </si>
  <si>
    <t>10</t>
  </si>
  <si>
    <t>11</t>
  </si>
  <si>
    <t>12</t>
  </si>
  <si>
    <t>13</t>
  </si>
  <si>
    <t>14</t>
  </si>
  <si>
    <t>ВСЕГО по Программе</t>
  </si>
  <si>
    <t>0,00</t>
  </si>
  <si>
    <t>I.</t>
  </si>
  <si>
    <t>Меры по увеличению поступлений налоговых и неналоговых доходов</t>
  </si>
  <si>
    <t>1.</t>
  </si>
  <si>
    <t>Повышение эффективности администрирования налога на доходы физических лиц. Легализация неформальной занятости</t>
  </si>
  <si>
    <t>2.</t>
  </si>
  <si>
    <t>Расширение налоговой базы местных бюджетов за счет налогов по специальным налоговым режимам</t>
  </si>
  <si>
    <t>3.</t>
  </si>
  <si>
    <t>Увеличение доходов бюджета за счет имущественных налогов</t>
  </si>
  <si>
    <t>4.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</si>
  <si>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</si>
  <si>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5.</t>
  </si>
  <si>
    <t>Повышение собираемости налоговых и неналоговых доходов</t>
  </si>
  <si>
    <t>6.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</si>
  <si>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</t>
  </si>
  <si>
    <t>II.</t>
  </si>
  <si>
    <t>Меры по повышению эффективности расходов</t>
  </si>
  <si>
    <t>Оптимизация расходов на муниципальное управление</t>
  </si>
  <si>
    <t>1.1</t>
  </si>
  <si>
    <t>организация работы по реформированию территориальной организации муниципальных образований путем их объединения, а также по передаче полномочий администраций поселений, являющихся административными центрами муниципальных районов, администрациям муниципальных районов</t>
  </si>
  <si>
    <t>1.2</t>
  </si>
  <si>
    <t>оптимизация объемов финансового обеспечения деятельности органов местного самоуправления, сокращение численности работников органов местного самоуправления</t>
  </si>
  <si>
    <t>да/нет</t>
  </si>
  <si>
    <t>Оптимизация бюджетной сети</t>
  </si>
  <si>
    <t>2.1</t>
  </si>
  <si>
    <t>оптимальное размещение сети муниципальных учреждений (укрупнение или присоединение мелких учреждений, размещение разнопрофильных учреждений под одной крышей и т.д.)</t>
  </si>
  <si>
    <t>чел.</t>
  </si>
  <si>
    <t>2.2</t>
  </si>
  <si>
    <t>централизация отдельных обеспечивающих функций муниципальных учреждений</t>
  </si>
  <si>
    <t>2.3</t>
  </si>
  <si>
    <t>изменение системы организации деятельности обслуживающего персонала и непрофильных специалистов муниципальных учреждений (сторожа, повара, уборщики помещений, водители, завхозы, электрики, слесари, плотники и т.д.), сокращение штатной численности хозяйственного персонала, пересмотр режима работы и нагрузки работников, передача несвойственных для учреждений функций на аутсорсинг</t>
  </si>
  <si>
    <t>2.4</t>
  </si>
  <si>
    <t>анализ штатных расписаний муниципальных учреждений, уменьшение расходов на оплату труда путем сокращения ставок, внутреннего совмещения</t>
  </si>
  <si>
    <t>шт. ед.</t>
  </si>
  <si>
    <t>2.5</t>
  </si>
  <si>
    <t>соблюдение предельных лимитов численности, уровня оплаты труда и фондов оплаты труда (за счет всех источников финансового обеспечения): руководителей муниципальных учреждений и их заместителей; управленческого персонала муниципальных учреждений</t>
  </si>
  <si>
    <t>2.6</t>
  </si>
  <si>
    <t>повышение эффективности оказания муниципальных услуг, повышение качества и расширение перечня и объема востребованных муниципальных услуг (работ), не включенных в муниципальные задания, эффективное использование муниципального имущества муниципальными бюджетными и автономными учреждениями</t>
  </si>
  <si>
    <t>Повышение эффективности расходов</t>
  </si>
  <si>
    <t>3.1</t>
  </si>
  <si>
    <t>использование механизма совместных закупок, организация предварительного контроля ценообразования, увеличение доли закупок, осуществляемых конкурентными способами</t>
  </si>
  <si>
    <t>3.2</t>
  </si>
  <si>
    <t>проведение оптимизации направлений субсидирования юридических лиц с учетом анализа эффективности предоставления субсидий юридическим лицам</t>
  </si>
  <si>
    <t>3.3</t>
  </si>
  <si>
    <t>Реализация мероприятий по энергосбережению в муниципальных учреждениях</t>
  </si>
  <si>
    <t>Сокращение расходов бюджета муниципального района (городского округа) на оплату исполнительных листов, штрафов, исполнительских сборов, пошлин и прочих расходов в рамках исполнения судебных актов, мировых соглашений и актов органов, осуществляющих контрольные функции</t>
  </si>
  <si>
    <t>шт.</t>
  </si>
  <si>
    <t>III.</t>
  </si>
  <si>
    <t>Мероприятия по сокращению (предупреждению образования) просроченной дебиторской и просроченной кредиторской задолженности консолидированного бюджета муниципального района (бюджета городского округа)</t>
  </si>
  <si>
    <t>IV.</t>
  </si>
  <si>
    <t>Оптимизация расходов на обслуживание муниципального долга</t>
  </si>
  <si>
    <t>бюджет Республики Карелия</t>
  </si>
  <si>
    <t>местный  бюджет</t>
  </si>
  <si>
    <t>Суоярвский муниципального округа</t>
  </si>
  <si>
    <t>по состоянию на 01.04.2024</t>
  </si>
  <si>
    <t>в т.ч 2024 год</t>
  </si>
  <si>
    <t>организация работы Комиссии по мобилизации налоговых и неналоговых доходов(погашение задолженности по НДФЛ в сумме 627,87 тыс.руб.); свод зеленых насаждений,размещение НТО в проходимых местах города (оплата задолженности за НТО 12,39 тыс.руб.), увеличение  количества с/х ярмарок в округе, в 2025 году увеличение доходов за счет проведения Дня РК, проведение событийных мероприятий, республиканских тематических праздников с привлечением предпринимателей с торговлей</t>
  </si>
  <si>
    <t>экономия по оплате электроэнегрии и отопления: здание адм.п.Поросозеро  94,54:12*3 =23,63тыс.руб; здание библиотеки и адм.п.Леппясюрья 96,87:12*3=24,22тыс.руб; здание детского сада "Елочка" 2 167,87: 12*3=541,97тыс.руб.;  админ.Вешкелица на 11 марта не продана эколномия за 9 мес. 283,76 тыс.руб. Здание школы Кайпа с июня по декабрь экономия 1 165,03 тыс.руб. Здание школы искусств на время ремонта электроэнергию и отопление оплачивает подрядчик, экономия 1546,94 тыс.руб.(с 11 марта отключено отопление экономия 220,7 тыс.руб.)</t>
  </si>
  <si>
    <t>Уменьшение штатной численности работников муниципальных учреждений в связи с реорганизацией учреждений культуры: п.Лоймола 1,6 ставки 972,72:12*3=243,18тыс.руб.; п.Найстеньярви 2 ст. 944,86:12*3=236,21тыс.руб.; п.Поросозеро 1,6 ст. 932,23:12*3=233,06тыс.руб. Увольнение сторожей д/с Елочка 3ставки * 31749,3руб.*12мес.*1,302 = 1488,15:12*3=372,04тыс.руб. Сокращение 1 ставки в Совете - заработная плата с отчислениями в год 1246,70 тыс.руб</t>
  </si>
  <si>
    <t>Наличие утвержденных правовым актом Правил определения нормативных затрат на обеспечение функций муниципальных органов (включая подведомственных распорядителей и получателей бюджетных средств), формирование планов закупок на основе нормативных затрат (экономия по закупкам всего 15897,11тыс.руб.(местн.бюджет 286,6 тыс.руб.; бюджет РК 15610,51тыс.руб.)(за1 квартал экономия местный бюджет 1,8тыс.руб., бюджет РК 2 738,0тыс.руб.)</t>
  </si>
  <si>
    <t>списание на забалансовый счет задолженности неплатежеспособных дебиторов (списание задолженности по аренде имущества в связи со смертью арендатора основной долг 118,17тыс.руб., сумма пени 160,96 тыс.руб.)</t>
  </si>
  <si>
    <t>претензионно-исковая работа (долги за землю прошлых лет Кюроев 2113,35 тыс.руб. оплачено за 1 квартал 513,35 тыс.руб.); реализация земельных участков, освободившихся после сноса руинированных объектов; выявление свободных земель сельскохозяйственного назначения для вовлечения в оборот и дальнейшая их продажа или сдача в аренду; Изъятие неиспользуемых земель сельскохозяйственного назначения у собственников и дальнейшая их продажа.Реализация в рамках программы приватизации.(реализовано имущества (2 автобуса 87,0 тыс.руб. трактор 325,8 тыс.руб., нежилое помещение д.Хаутаваара  24,0тыс.руб., план в бюджете 17,41 тыс.руб.)(за 1 квартал поступили ден.средства за помещение 24,0 тыс.руб.и один автобус 41,0 тыс.руб.)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</si>
</sst>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[$-FC19]d\ mmmm\ yyyy\ &quot;г.&quot;"/>
  </numFmts>
  <fonts count="51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80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right" wrapText="1"/>
    </xf>
    <xf numFmtId="180" fontId="5" fillId="0" borderId="10" xfId="0" applyNumberFormat="1" applyFont="1" applyBorder="1" applyAlignment="1">
      <alignment horizontal="right" wrapText="1"/>
    </xf>
    <xf numFmtId="180" fontId="2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 wrapText="1"/>
    </xf>
    <xf numFmtId="180" fontId="5" fillId="0" borderId="1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180" fontId="2" fillId="33" borderId="10" xfId="0" applyNumberFormat="1" applyFont="1" applyFill="1" applyBorder="1" applyAlignment="1">
      <alignment wrapText="1"/>
    </xf>
    <xf numFmtId="180" fontId="2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vertical="top" wrapText="1"/>
    </xf>
    <xf numFmtId="180" fontId="3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180" fontId="9" fillId="33" borderId="10" xfId="0" applyNumberFormat="1" applyFont="1" applyFill="1" applyBorder="1" applyAlignment="1">
      <alignment horizontal="right" wrapText="1"/>
    </xf>
    <xf numFmtId="180" fontId="2" fillId="33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180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180" fontId="3" fillId="33" borderId="10" xfId="0" applyNumberFormat="1" applyFont="1" applyFill="1" applyBorder="1" applyAlignment="1">
      <alignment horizontal="right" wrapText="1"/>
    </xf>
    <xf numFmtId="0" fontId="15" fillId="0" borderId="10" xfId="0" applyFont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37">
      <selection activeCell="E13" sqref="E13"/>
    </sheetView>
  </sheetViews>
  <sheetFormatPr defaultColWidth="57.8515625" defaultRowHeight="12.75"/>
  <cols>
    <col min="1" max="1" width="6.7109375" style="0" customWidth="1"/>
    <col min="2" max="2" width="54.421875" style="0" customWidth="1"/>
    <col min="3" max="3" width="68.140625" style="0" customWidth="1"/>
    <col min="4" max="4" width="10.8515625" style="0" customWidth="1"/>
    <col min="5" max="5" width="12.00390625" style="0" customWidth="1"/>
    <col min="6" max="6" width="11.7109375" style="0" customWidth="1"/>
    <col min="7" max="8" width="11.28125" style="0" customWidth="1"/>
    <col min="9" max="9" width="11.7109375" style="0" customWidth="1"/>
    <col min="10" max="10" width="9.8515625" style="0" customWidth="1"/>
    <col min="11" max="11" width="12.140625" style="0" customWidth="1"/>
  </cols>
  <sheetData>
    <row r="1" spans="1:11" ht="16.5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" customHeight="1">
      <c r="A2" s="57" t="s">
        <v>81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" customHeight="1">
      <c r="A3" s="58" t="s">
        <v>82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24" customHeight="1">
      <c r="A4" s="50" t="s">
        <v>1</v>
      </c>
      <c r="B4" s="14" t="s">
        <v>2</v>
      </c>
      <c r="C4" s="50" t="s">
        <v>3</v>
      </c>
      <c r="D4" s="50" t="s">
        <v>4</v>
      </c>
      <c r="E4" s="50" t="s">
        <v>5</v>
      </c>
      <c r="F4" s="51"/>
      <c r="G4" s="50" t="s">
        <v>6</v>
      </c>
      <c r="H4" s="52"/>
      <c r="I4" s="52"/>
      <c r="J4" s="51"/>
      <c r="K4" s="50" t="s">
        <v>7</v>
      </c>
    </row>
    <row r="5" spans="1:11" ht="27" customHeight="1">
      <c r="A5" s="53"/>
      <c r="B5" s="50" t="s">
        <v>8</v>
      </c>
      <c r="C5" s="53"/>
      <c r="D5" s="53"/>
      <c r="E5" s="50" t="s">
        <v>9</v>
      </c>
      <c r="F5" s="50" t="s">
        <v>10</v>
      </c>
      <c r="G5" s="50" t="s">
        <v>11</v>
      </c>
      <c r="H5" s="51"/>
      <c r="I5" s="50" t="s">
        <v>12</v>
      </c>
      <c r="J5" s="51"/>
      <c r="K5" s="53"/>
    </row>
    <row r="6" spans="1:11" ht="42.75" customHeight="1">
      <c r="A6" s="54"/>
      <c r="B6" s="54"/>
      <c r="C6" s="54"/>
      <c r="D6" s="54"/>
      <c r="E6" s="54"/>
      <c r="F6" s="54"/>
      <c r="G6" s="14" t="s">
        <v>13</v>
      </c>
      <c r="H6" s="14" t="s">
        <v>83</v>
      </c>
      <c r="I6" s="14" t="s">
        <v>14</v>
      </c>
      <c r="J6" s="14" t="s">
        <v>15</v>
      </c>
      <c r="K6" s="54"/>
    </row>
    <row r="7" spans="1:11" ht="15">
      <c r="A7" s="1" t="s">
        <v>16</v>
      </c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1" t="s">
        <v>25</v>
      </c>
      <c r="K7" s="1" t="s">
        <v>26</v>
      </c>
    </row>
    <row r="8" spans="1:11" ht="15" customHeight="1">
      <c r="A8" s="2"/>
      <c r="B8" s="3" t="s">
        <v>27</v>
      </c>
      <c r="C8" s="20"/>
      <c r="D8" s="15"/>
      <c r="E8" s="17">
        <f>G8</f>
        <v>19850.67</v>
      </c>
      <c r="F8" s="17">
        <f>I8</f>
        <v>6132.55</v>
      </c>
      <c r="G8" s="4">
        <f>G11+G20+G38+G41</f>
        <v>19850.67</v>
      </c>
      <c r="H8" s="4">
        <f>H11+H20+H38+H41</f>
        <v>14250.67</v>
      </c>
      <c r="I8" s="4">
        <f>I11+I20+I38+I41</f>
        <v>6132.55</v>
      </c>
      <c r="J8" s="4">
        <f>I8/H8*100</f>
        <v>43.033415271001296</v>
      </c>
      <c r="K8" s="3"/>
    </row>
    <row r="9" spans="1:11" ht="15">
      <c r="A9" s="2"/>
      <c r="B9" s="9" t="s">
        <v>79</v>
      </c>
      <c r="C9" s="20"/>
      <c r="D9" s="15"/>
      <c r="E9" s="17">
        <f aca="true" t="shared" si="0" ref="E9:E41">G9</f>
        <v>0</v>
      </c>
      <c r="F9" s="17">
        <f aca="true" t="shared" si="1" ref="F9:F41">I9</f>
        <v>2738</v>
      </c>
      <c r="G9" s="11">
        <v>0</v>
      </c>
      <c r="H9" s="30">
        <v>0</v>
      </c>
      <c r="I9" s="30">
        <f>I12+I21+I39</f>
        <v>2738</v>
      </c>
      <c r="J9" s="11" t="e">
        <f aca="true" t="shared" si="2" ref="J9:J35">I9/H9*100</f>
        <v>#DIV/0!</v>
      </c>
      <c r="K9" s="3"/>
    </row>
    <row r="10" spans="1:11" ht="15">
      <c r="A10" s="2"/>
      <c r="B10" s="9" t="s">
        <v>80</v>
      </c>
      <c r="C10" s="20"/>
      <c r="D10" s="15"/>
      <c r="E10" s="17">
        <f t="shared" si="0"/>
        <v>19850.67</v>
      </c>
      <c r="F10" s="17">
        <f t="shared" si="1"/>
        <v>3394.55</v>
      </c>
      <c r="G10" s="11">
        <v>19850.67</v>
      </c>
      <c r="H10" s="30">
        <v>14250.67</v>
      </c>
      <c r="I10" s="30">
        <f>I13+I22+I40</f>
        <v>3394.55</v>
      </c>
      <c r="J10" s="11">
        <f t="shared" si="2"/>
        <v>23.820283537545954</v>
      </c>
      <c r="K10" s="3"/>
    </row>
    <row r="11" spans="1:11" ht="30" customHeight="1">
      <c r="A11" s="2" t="s">
        <v>29</v>
      </c>
      <c r="B11" s="3" t="s">
        <v>30</v>
      </c>
      <c r="C11" s="20"/>
      <c r="D11" s="15"/>
      <c r="E11" s="17">
        <f t="shared" si="0"/>
        <v>8373</v>
      </c>
      <c r="F11" s="17">
        <f t="shared" si="1"/>
        <v>1218.6100000000001</v>
      </c>
      <c r="G11" s="4">
        <f>G14+G15+G16+G17+G18+G19</f>
        <v>8373</v>
      </c>
      <c r="H11" s="4">
        <f>H14+H15+H16+H17+H18+H19</f>
        <v>3173</v>
      </c>
      <c r="I11" s="31">
        <f>I14+I15+I16+I17+I18+I19</f>
        <v>1218.6100000000001</v>
      </c>
      <c r="J11" s="4">
        <f t="shared" si="2"/>
        <v>38.40560983296565</v>
      </c>
      <c r="K11" s="3"/>
    </row>
    <row r="12" spans="1:11" ht="15">
      <c r="A12" s="2"/>
      <c r="B12" s="9" t="s">
        <v>79</v>
      </c>
      <c r="C12" s="20"/>
      <c r="D12" s="15"/>
      <c r="E12" s="17">
        <f t="shared" si="0"/>
        <v>0</v>
      </c>
      <c r="F12" s="17">
        <f t="shared" si="1"/>
        <v>0</v>
      </c>
      <c r="G12" s="27">
        <v>0</v>
      </c>
      <c r="H12" s="27">
        <v>0</v>
      </c>
      <c r="I12" s="27">
        <v>0</v>
      </c>
      <c r="J12" s="11" t="e">
        <f t="shared" si="2"/>
        <v>#DIV/0!</v>
      </c>
      <c r="K12" s="3"/>
    </row>
    <row r="13" spans="1:11" ht="15">
      <c r="A13" s="2"/>
      <c r="B13" s="9" t="s">
        <v>80</v>
      </c>
      <c r="C13" s="20"/>
      <c r="D13" s="15"/>
      <c r="E13" s="17">
        <f t="shared" si="0"/>
        <v>8373</v>
      </c>
      <c r="F13" s="17">
        <f t="shared" si="1"/>
        <v>1218.6100000000001</v>
      </c>
      <c r="G13" s="27">
        <v>8373</v>
      </c>
      <c r="H13" s="27">
        <f>H14+H15+H16+H17+H18+H19</f>
        <v>3173</v>
      </c>
      <c r="I13" s="27">
        <f>I14+I15+I16+I17+I18+I19</f>
        <v>1218.6100000000001</v>
      </c>
      <c r="J13" s="11">
        <f t="shared" si="2"/>
        <v>38.40560983296565</v>
      </c>
      <c r="K13" s="3"/>
    </row>
    <row r="14" spans="1:11" ht="63" customHeight="1">
      <c r="A14" s="2" t="s">
        <v>31</v>
      </c>
      <c r="B14" s="6" t="s">
        <v>32</v>
      </c>
      <c r="C14" s="38"/>
      <c r="D14" s="15"/>
      <c r="E14" s="17">
        <f t="shared" si="0"/>
        <v>0</v>
      </c>
      <c r="F14" s="17">
        <f t="shared" si="1"/>
        <v>0</v>
      </c>
      <c r="G14" s="27">
        <v>0</v>
      </c>
      <c r="H14" s="27">
        <v>0</v>
      </c>
      <c r="I14" s="27">
        <v>0</v>
      </c>
      <c r="J14" s="11" t="e">
        <f t="shared" si="2"/>
        <v>#DIV/0!</v>
      </c>
      <c r="K14" s="3"/>
    </row>
    <row r="15" spans="1:11" ht="27" customHeight="1">
      <c r="A15" s="2" t="s">
        <v>33</v>
      </c>
      <c r="B15" s="22" t="s">
        <v>34</v>
      </c>
      <c r="C15" s="43"/>
      <c r="D15" s="40"/>
      <c r="E15" s="36" t="str">
        <f t="shared" si="0"/>
        <v>0,00</v>
      </c>
      <c r="F15" s="36" t="str">
        <f t="shared" si="1"/>
        <v>0,00</v>
      </c>
      <c r="G15" s="41" t="s">
        <v>28</v>
      </c>
      <c r="H15" s="41" t="s">
        <v>28</v>
      </c>
      <c r="I15" s="41" t="s">
        <v>28</v>
      </c>
      <c r="J15" s="37" t="e">
        <f t="shared" si="2"/>
        <v>#DIV/0!</v>
      </c>
      <c r="K15" s="42"/>
    </row>
    <row r="16" spans="1:11" ht="15.75" customHeight="1">
      <c r="A16" s="2" t="s">
        <v>35</v>
      </c>
      <c r="B16" s="22" t="s">
        <v>36</v>
      </c>
      <c r="C16" s="43"/>
      <c r="D16" s="40"/>
      <c r="E16" s="36" t="str">
        <f t="shared" si="0"/>
        <v>0,00</v>
      </c>
      <c r="F16" s="36" t="str">
        <f t="shared" si="1"/>
        <v>0,00</v>
      </c>
      <c r="G16" s="41" t="s">
        <v>28</v>
      </c>
      <c r="H16" s="41" t="s">
        <v>28</v>
      </c>
      <c r="I16" s="41" t="s">
        <v>28</v>
      </c>
      <c r="J16" s="37" t="e">
        <f t="shared" si="2"/>
        <v>#DIV/0!</v>
      </c>
      <c r="K16" s="42"/>
    </row>
    <row r="17" spans="1:11" ht="141" customHeight="1">
      <c r="A17" s="2" t="s">
        <v>37</v>
      </c>
      <c r="B17" s="6" t="s">
        <v>38</v>
      </c>
      <c r="C17" s="33" t="s">
        <v>89</v>
      </c>
      <c r="D17" s="15"/>
      <c r="E17" s="17">
        <f t="shared" si="0"/>
        <v>6532.74</v>
      </c>
      <c r="F17" s="17">
        <f t="shared" si="1"/>
        <v>578.35</v>
      </c>
      <c r="G17" s="27">
        <v>6532.74</v>
      </c>
      <c r="H17" s="27">
        <v>2532.74</v>
      </c>
      <c r="I17" s="27">
        <v>578.35</v>
      </c>
      <c r="J17" s="11">
        <f t="shared" si="2"/>
        <v>22.83495344962373</v>
      </c>
      <c r="K17" s="3"/>
    </row>
    <row r="18" spans="1:11" ht="93" customHeight="1">
      <c r="A18" s="2" t="s">
        <v>39</v>
      </c>
      <c r="B18" s="6" t="s">
        <v>40</v>
      </c>
      <c r="C18" s="33" t="s">
        <v>84</v>
      </c>
      <c r="D18" s="15"/>
      <c r="E18" s="17">
        <f t="shared" si="0"/>
        <v>1840.26</v>
      </c>
      <c r="F18" s="17">
        <f t="shared" si="1"/>
        <v>640.26</v>
      </c>
      <c r="G18" s="27">
        <v>1840.26</v>
      </c>
      <c r="H18" s="30">
        <v>640.26</v>
      </c>
      <c r="I18" s="30">
        <v>640.26</v>
      </c>
      <c r="J18" s="30">
        <f t="shared" si="2"/>
        <v>100</v>
      </c>
      <c r="K18" s="49"/>
    </row>
    <row r="19" spans="1:11" ht="62.25" customHeight="1">
      <c r="A19" s="2" t="s">
        <v>41</v>
      </c>
      <c r="B19" s="6" t="s">
        <v>42</v>
      </c>
      <c r="C19" s="32"/>
      <c r="D19" s="15"/>
      <c r="E19" s="17">
        <f t="shared" si="0"/>
        <v>0</v>
      </c>
      <c r="F19" s="17">
        <f t="shared" si="1"/>
        <v>0</v>
      </c>
      <c r="G19" s="27">
        <v>0</v>
      </c>
      <c r="H19" s="27">
        <v>0</v>
      </c>
      <c r="I19" s="27">
        <v>0</v>
      </c>
      <c r="J19" s="11" t="e">
        <f t="shared" si="2"/>
        <v>#DIV/0!</v>
      </c>
      <c r="K19" s="44"/>
    </row>
    <row r="20" spans="1:11" ht="19.5" customHeight="1">
      <c r="A20" s="2" t="s">
        <v>43</v>
      </c>
      <c r="B20" s="3" t="s">
        <v>44</v>
      </c>
      <c r="C20" s="20"/>
      <c r="D20" s="15"/>
      <c r="E20" s="19">
        <f t="shared" si="0"/>
        <v>11339.67</v>
      </c>
      <c r="F20" s="19">
        <f t="shared" si="1"/>
        <v>4634.81</v>
      </c>
      <c r="G20" s="13">
        <f>G23+G26+G33</f>
        <v>11339.67</v>
      </c>
      <c r="H20" s="13">
        <f>H23+H26+H33</f>
        <v>10939.67</v>
      </c>
      <c r="I20" s="25">
        <f>I23+I26+I33</f>
        <v>4634.81</v>
      </c>
      <c r="J20" s="13">
        <f t="shared" si="2"/>
        <v>42.367000101465585</v>
      </c>
      <c r="K20" s="3"/>
    </row>
    <row r="21" spans="1:11" ht="15">
      <c r="A21" s="2"/>
      <c r="B21" s="9" t="s">
        <v>79</v>
      </c>
      <c r="C21" s="20"/>
      <c r="D21" s="15"/>
      <c r="E21" s="17">
        <f t="shared" si="0"/>
        <v>0</v>
      </c>
      <c r="F21" s="17">
        <f t="shared" si="1"/>
        <v>2738</v>
      </c>
      <c r="G21" s="11">
        <v>0</v>
      </c>
      <c r="H21" s="11">
        <v>0</v>
      </c>
      <c r="I21" s="27">
        <v>2738</v>
      </c>
      <c r="J21" s="11" t="e">
        <f t="shared" si="2"/>
        <v>#DIV/0!</v>
      </c>
      <c r="K21" s="9"/>
    </row>
    <row r="22" spans="1:11" ht="15">
      <c r="A22" s="2"/>
      <c r="B22" s="9" t="s">
        <v>80</v>
      </c>
      <c r="C22" s="20"/>
      <c r="D22" s="15"/>
      <c r="E22" s="17">
        <f t="shared" si="0"/>
        <v>11339.67</v>
      </c>
      <c r="F22" s="17">
        <f t="shared" si="1"/>
        <v>1896.81</v>
      </c>
      <c r="G22" s="11">
        <v>11339.67</v>
      </c>
      <c r="H22" s="11">
        <v>10939.67</v>
      </c>
      <c r="I22" s="27">
        <v>1896.81</v>
      </c>
      <c r="J22" s="11">
        <f t="shared" si="2"/>
        <v>17.33882283469245</v>
      </c>
      <c r="K22" s="9"/>
    </row>
    <row r="23" spans="1:11" ht="17.25" customHeight="1">
      <c r="A23" s="2" t="s">
        <v>31</v>
      </c>
      <c r="B23" s="22" t="s">
        <v>45</v>
      </c>
      <c r="C23" s="39"/>
      <c r="D23" s="40"/>
      <c r="E23" s="37">
        <f t="shared" si="0"/>
        <v>0</v>
      </c>
      <c r="F23" s="37">
        <f t="shared" si="1"/>
        <v>0</v>
      </c>
      <c r="G23" s="37">
        <f>G24+G25</f>
        <v>0</v>
      </c>
      <c r="H23" s="37">
        <f>H24+H25</f>
        <v>0</v>
      </c>
      <c r="I23" s="41">
        <f>I24+I25</f>
        <v>0</v>
      </c>
      <c r="J23" s="37" t="e">
        <f t="shared" si="2"/>
        <v>#DIV/0!</v>
      </c>
      <c r="K23" s="9"/>
    </row>
    <row r="24" spans="1:11" ht="51" customHeight="1">
      <c r="A24" s="5" t="s">
        <v>46</v>
      </c>
      <c r="B24" s="22" t="s">
        <v>47</v>
      </c>
      <c r="C24" s="34"/>
      <c r="D24" s="35"/>
      <c r="E24" s="37" t="str">
        <f t="shared" si="0"/>
        <v>0,00</v>
      </c>
      <c r="F24" s="37" t="str">
        <f t="shared" si="1"/>
        <v>0,00</v>
      </c>
      <c r="G24" s="37" t="s">
        <v>28</v>
      </c>
      <c r="H24" s="37" t="s">
        <v>28</v>
      </c>
      <c r="I24" s="37" t="s">
        <v>28</v>
      </c>
      <c r="J24" s="37" t="e">
        <f t="shared" si="2"/>
        <v>#DIV/0!</v>
      </c>
      <c r="K24" s="6"/>
    </row>
    <row r="25" spans="1:11" ht="25.5" customHeight="1">
      <c r="A25" s="5" t="s">
        <v>48</v>
      </c>
      <c r="B25" s="22" t="s">
        <v>49</v>
      </c>
      <c r="C25" s="34"/>
      <c r="D25" s="35"/>
      <c r="E25" s="37" t="str">
        <f t="shared" si="0"/>
        <v>0,00</v>
      </c>
      <c r="F25" s="37" t="str">
        <f t="shared" si="1"/>
        <v>0,00</v>
      </c>
      <c r="G25" s="37" t="s">
        <v>28</v>
      </c>
      <c r="H25" s="37" t="s">
        <v>28</v>
      </c>
      <c r="I25" s="37" t="s">
        <v>28</v>
      </c>
      <c r="J25" s="37" t="e">
        <f t="shared" si="2"/>
        <v>#DIV/0!</v>
      </c>
      <c r="K25" s="6"/>
    </row>
    <row r="26" spans="1:11" ht="15">
      <c r="A26" s="2" t="s">
        <v>17</v>
      </c>
      <c r="B26" s="10" t="s">
        <v>51</v>
      </c>
      <c r="C26" s="20"/>
      <c r="D26" s="15"/>
      <c r="E26" s="18">
        <f t="shared" si="0"/>
        <v>10939.67</v>
      </c>
      <c r="F26" s="18">
        <f t="shared" si="1"/>
        <v>1895.01</v>
      </c>
      <c r="G26" s="12">
        <f>G27+G28+G29+G30+G31+G32</f>
        <v>10939.67</v>
      </c>
      <c r="H26" s="12">
        <f>H27+H28+H29+H30+H31+H32</f>
        <v>10939.67</v>
      </c>
      <c r="I26" s="12">
        <f>I27+I28+I29+I30+I31+I32</f>
        <v>1895.01</v>
      </c>
      <c r="J26" s="12">
        <f t="shared" si="2"/>
        <v>17.322368956284787</v>
      </c>
      <c r="K26" s="3"/>
    </row>
    <row r="27" spans="1:11" ht="89.25" customHeight="1">
      <c r="A27" s="5" t="s">
        <v>52</v>
      </c>
      <c r="B27" s="22" t="s">
        <v>53</v>
      </c>
      <c r="C27" s="38" t="s">
        <v>85</v>
      </c>
      <c r="D27" s="5"/>
      <c r="E27" s="7">
        <f t="shared" si="0"/>
        <v>5355.01</v>
      </c>
      <c r="F27" s="7">
        <f t="shared" si="1"/>
        <v>810.52</v>
      </c>
      <c r="G27" s="7">
        <v>5355.01</v>
      </c>
      <c r="H27" s="7">
        <v>5355.01</v>
      </c>
      <c r="I27" s="7">
        <v>810.52</v>
      </c>
      <c r="J27" s="7">
        <f t="shared" si="2"/>
        <v>15.1357327063815</v>
      </c>
      <c r="K27" s="6"/>
    </row>
    <row r="28" spans="1:11" ht="23.25" customHeight="1">
      <c r="A28" s="5" t="s">
        <v>55</v>
      </c>
      <c r="B28" s="22" t="s">
        <v>56</v>
      </c>
      <c r="C28" s="38"/>
      <c r="D28" s="35" t="s">
        <v>54</v>
      </c>
      <c r="E28" s="37" t="str">
        <f t="shared" si="0"/>
        <v>0,00</v>
      </c>
      <c r="F28" s="37" t="str">
        <f t="shared" si="1"/>
        <v>0,00</v>
      </c>
      <c r="G28" s="37" t="s">
        <v>28</v>
      </c>
      <c r="H28" s="37" t="s">
        <v>28</v>
      </c>
      <c r="I28" s="37" t="s">
        <v>28</v>
      </c>
      <c r="J28" s="37" t="e">
        <f t="shared" si="2"/>
        <v>#DIV/0!</v>
      </c>
      <c r="K28" s="6"/>
    </row>
    <row r="29" spans="1:11" ht="88.5" customHeight="1">
      <c r="A29" s="5" t="s">
        <v>57</v>
      </c>
      <c r="B29" s="22" t="s">
        <v>58</v>
      </c>
      <c r="C29" s="38"/>
      <c r="D29" s="35" t="s">
        <v>54</v>
      </c>
      <c r="E29" s="37" t="str">
        <f t="shared" si="0"/>
        <v>0,00</v>
      </c>
      <c r="F29" s="37" t="str">
        <f t="shared" si="1"/>
        <v>0,00</v>
      </c>
      <c r="G29" s="37" t="s">
        <v>28</v>
      </c>
      <c r="H29" s="37" t="s">
        <v>28</v>
      </c>
      <c r="I29" s="37" t="s">
        <v>28</v>
      </c>
      <c r="J29" s="37" t="e">
        <f t="shared" si="2"/>
        <v>#DIV/0!</v>
      </c>
      <c r="K29" s="6"/>
    </row>
    <row r="30" spans="1:11" ht="72.75" customHeight="1">
      <c r="A30" s="5" t="s">
        <v>59</v>
      </c>
      <c r="B30" s="22" t="s">
        <v>60</v>
      </c>
      <c r="C30" s="38" t="s">
        <v>86</v>
      </c>
      <c r="D30" s="35" t="s">
        <v>61</v>
      </c>
      <c r="E30" s="37">
        <f t="shared" si="0"/>
        <v>5584.66</v>
      </c>
      <c r="F30" s="37">
        <f t="shared" si="1"/>
        <v>1084.49</v>
      </c>
      <c r="G30" s="37">
        <v>5584.66</v>
      </c>
      <c r="H30" s="37">
        <v>5584.66</v>
      </c>
      <c r="I30" s="37">
        <v>1084.49</v>
      </c>
      <c r="J30" s="37">
        <f t="shared" si="2"/>
        <v>19.419087285528576</v>
      </c>
      <c r="K30" s="6"/>
    </row>
    <row r="31" spans="1:11" ht="51.75" customHeight="1">
      <c r="A31" s="5" t="s">
        <v>62</v>
      </c>
      <c r="B31" s="22" t="s">
        <v>63</v>
      </c>
      <c r="C31" s="34"/>
      <c r="D31" s="35"/>
      <c r="E31" s="37" t="str">
        <f t="shared" si="0"/>
        <v>0,00</v>
      </c>
      <c r="F31" s="37" t="str">
        <f t="shared" si="1"/>
        <v>0,00</v>
      </c>
      <c r="G31" s="37" t="s">
        <v>28</v>
      </c>
      <c r="H31" s="37" t="s">
        <v>28</v>
      </c>
      <c r="I31" s="37" t="s">
        <v>28</v>
      </c>
      <c r="J31" s="37" t="e">
        <f t="shared" si="2"/>
        <v>#DIV/0!</v>
      </c>
      <c r="K31" s="6"/>
    </row>
    <row r="32" spans="1:11" ht="65.25" customHeight="1">
      <c r="A32" s="5" t="s">
        <v>64</v>
      </c>
      <c r="B32" s="22" t="s">
        <v>65</v>
      </c>
      <c r="C32" s="34"/>
      <c r="D32" s="35"/>
      <c r="E32" s="37" t="str">
        <f t="shared" si="0"/>
        <v>0,00</v>
      </c>
      <c r="F32" s="37" t="str">
        <f t="shared" si="1"/>
        <v>0,00</v>
      </c>
      <c r="G32" s="37" t="s">
        <v>28</v>
      </c>
      <c r="H32" s="37" t="s">
        <v>28</v>
      </c>
      <c r="I32" s="37" t="s">
        <v>28</v>
      </c>
      <c r="J32" s="37" t="e">
        <f t="shared" si="2"/>
        <v>#DIV/0!</v>
      </c>
      <c r="K32" s="6"/>
    </row>
    <row r="33" spans="1:11" ht="18.75" customHeight="1">
      <c r="A33" s="2" t="s">
        <v>18</v>
      </c>
      <c r="B33" s="10" t="s">
        <v>66</v>
      </c>
      <c r="C33" s="20"/>
      <c r="D33" s="15"/>
      <c r="E33" s="18">
        <f t="shared" si="0"/>
        <v>400</v>
      </c>
      <c r="F33" s="18">
        <f t="shared" si="1"/>
        <v>2739.8</v>
      </c>
      <c r="G33" s="12">
        <f>G34+G35+G36+G37</f>
        <v>400</v>
      </c>
      <c r="H33" s="12">
        <f>H34+H35+H36+H37</f>
        <v>0</v>
      </c>
      <c r="I33" s="12">
        <f>I34+I35+I36+I37</f>
        <v>2739.8</v>
      </c>
      <c r="J33" s="12" t="e">
        <f t="shared" si="2"/>
        <v>#DIV/0!</v>
      </c>
      <c r="K33" s="3"/>
    </row>
    <row r="34" spans="1:11" ht="74.25" customHeight="1">
      <c r="A34" s="5" t="s">
        <v>67</v>
      </c>
      <c r="B34" s="22" t="s">
        <v>68</v>
      </c>
      <c r="C34" s="46" t="s">
        <v>87</v>
      </c>
      <c r="D34" s="16" t="s">
        <v>50</v>
      </c>
      <c r="E34" s="17">
        <f t="shared" si="0"/>
        <v>400</v>
      </c>
      <c r="F34" s="17">
        <f t="shared" si="1"/>
        <v>2739.8</v>
      </c>
      <c r="G34" s="7">
        <v>400</v>
      </c>
      <c r="H34" s="45">
        <v>0</v>
      </c>
      <c r="I34" s="45">
        <v>2739.8</v>
      </c>
      <c r="J34" s="11" t="e">
        <f t="shared" si="2"/>
        <v>#DIV/0!</v>
      </c>
      <c r="K34" s="44"/>
    </row>
    <row r="35" spans="1:11" ht="38.25" customHeight="1">
      <c r="A35" s="5" t="s">
        <v>69</v>
      </c>
      <c r="B35" s="22" t="s">
        <v>70</v>
      </c>
      <c r="C35" s="21"/>
      <c r="D35" s="16"/>
      <c r="E35" s="17" t="str">
        <f t="shared" si="0"/>
        <v>0,00</v>
      </c>
      <c r="F35" s="17" t="str">
        <f t="shared" si="1"/>
        <v>0,00</v>
      </c>
      <c r="G35" s="7" t="s">
        <v>28</v>
      </c>
      <c r="H35" s="7" t="s">
        <v>28</v>
      </c>
      <c r="I35" s="7" t="s">
        <v>28</v>
      </c>
      <c r="J35" s="11" t="e">
        <f t="shared" si="2"/>
        <v>#DIV/0!</v>
      </c>
      <c r="K35" s="6"/>
    </row>
    <row r="36" spans="1:11" ht="27" customHeight="1">
      <c r="A36" s="5" t="s">
        <v>71</v>
      </c>
      <c r="B36" s="22" t="s">
        <v>72</v>
      </c>
      <c r="C36" s="21"/>
      <c r="D36" s="16"/>
      <c r="E36" s="17" t="str">
        <f t="shared" si="0"/>
        <v>0,00</v>
      </c>
      <c r="F36" s="17" t="str">
        <f t="shared" si="1"/>
        <v>0,00</v>
      </c>
      <c r="G36" s="7" t="s">
        <v>28</v>
      </c>
      <c r="H36" s="7" t="s">
        <v>28</v>
      </c>
      <c r="I36" s="7" t="s">
        <v>28</v>
      </c>
      <c r="J36" s="7" t="s">
        <v>28</v>
      </c>
      <c r="K36" s="6"/>
    </row>
    <row r="37" spans="1:11" ht="66" customHeight="1">
      <c r="A37" s="5"/>
      <c r="B37" s="22" t="s">
        <v>73</v>
      </c>
      <c r="C37" s="21"/>
      <c r="D37" s="16" t="s">
        <v>74</v>
      </c>
      <c r="E37" s="17" t="str">
        <f t="shared" si="0"/>
        <v>0,00</v>
      </c>
      <c r="F37" s="17" t="str">
        <f t="shared" si="1"/>
        <v>0,00</v>
      </c>
      <c r="G37" s="7" t="s">
        <v>28</v>
      </c>
      <c r="H37" s="7" t="s">
        <v>28</v>
      </c>
      <c r="I37" s="7" t="s">
        <v>28</v>
      </c>
      <c r="J37" s="11" t="e">
        <f>I37/H37*100</f>
        <v>#DIV/0!</v>
      </c>
      <c r="K37" s="6"/>
    </row>
    <row r="38" spans="1:11" ht="54" customHeight="1">
      <c r="A38" s="2" t="s">
        <v>75</v>
      </c>
      <c r="B38" s="47" t="s">
        <v>76</v>
      </c>
      <c r="C38" s="48" t="s">
        <v>88</v>
      </c>
      <c r="D38" s="23"/>
      <c r="E38" s="24">
        <f t="shared" si="0"/>
        <v>138</v>
      </c>
      <c r="F38" s="24">
        <f t="shared" si="1"/>
        <v>279.13</v>
      </c>
      <c r="G38" s="25">
        <f>G39+G40</f>
        <v>138</v>
      </c>
      <c r="H38" s="25">
        <f>H39+H40</f>
        <v>138</v>
      </c>
      <c r="I38" s="25">
        <f>I39+I40</f>
        <v>279.13</v>
      </c>
      <c r="J38" s="11">
        <f>I38/H38*100</f>
        <v>202.26811594202897</v>
      </c>
      <c r="K38" s="26"/>
    </row>
    <row r="39" spans="1:11" ht="16.5" customHeight="1">
      <c r="A39" s="2"/>
      <c r="B39" s="22" t="s">
        <v>79</v>
      </c>
      <c r="C39" s="28"/>
      <c r="D39" s="23"/>
      <c r="E39" s="17">
        <v>0</v>
      </c>
      <c r="F39" s="17">
        <v>0</v>
      </c>
      <c r="G39" s="11">
        <v>0</v>
      </c>
      <c r="H39" s="11">
        <v>0</v>
      </c>
      <c r="I39" s="11">
        <v>0</v>
      </c>
      <c r="J39" s="11" t="e">
        <f>I39/H39*100</f>
        <v>#DIV/0!</v>
      </c>
      <c r="K39" s="26"/>
    </row>
    <row r="40" spans="1:11" ht="15.75" customHeight="1">
      <c r="A40" s="2"/>
      <c r="B40" s="22" t="s">
        <v>80</v>
      </c>
      <c r="C40" s="28"/>
      <c r="D40" s="23"/>
      <c r="E40" s="17">
        <f>G40</f>
        <v>138</v>
      </c>
      <c r="F40" s="17">
        <f>I40</f>
        <v>279.13</v>
      </c>
      <c r="G40" s="11">
        <v>138</v>
      </c>
      <c r="H40" s="11">
        <v>138</v>
      </c>
      <c r="I40" s="27">
        <v>279.13</v>
      </c>
      <c r="J40" s="11">
        <f>I40/H40*100</f>
        <v>202.26811594202897</v>
      </c>
      <c r="K40" s="29"/>
    </row>
    <row r="41" spans="1:11" ht="18" customHeight="1">
      <c r="A41" s="2" t="s">
        <v>77</v>
      </c>
      <c r="B41" s="42" t="s">
        <v>78</v>
      </c>
      <c r="C41" s="20"/>
      <c r="D41" s="15"/>
      <c r="E41" s="19">
        <f t="shared" si="0"/>
        <v>0</v>
      </c>
      <c r="F41" s="19">
        <f t="shared" si="1"/>
        <v>0</v>
      </c>
      <c r="G41" s="13">
        <v>0</v>
      </c>
      <c r="H41" s="13">
        <v>0</v>
      </c>
      <c r="I41" s="13">
        <v>0</v>
      </c>
      <c r="J41" s="13" t="e">
        <f>I41/H41*100</f>
        <v>#DIV/0!</v>
      </c>
      <c r="K41" s="3"/>
    </row>
    <row r="42" spans="1:1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</sheetData>
  <sheetProtection/>
  <mergeCells count="14">
    <mergeCell ref="A1:K1"/>
    <mergeCell ref="A2:K2"/>
    <mergeCell ref="A3:K3"/>
    <mergeCell ref="A4:A6"/>
    <mergeCell ref="C4:C6"/>
    <mergeCell ref="D4:D6"/>
    <mergeCell ref="E4:F4"/>
    <mergeCell ref="G4:J4"/>
    <mergeCell ref="K4:K6"/>
    <mergeCell ref="B5:B6"/>
    <mergeCell ref="E5:E6"/>
    <mergeCell ref="F5:F6"/>
    <mergeCell ref="G5:H5"/>
    <mergeCell ref="I5:J5"/>
  </mergeCells>
  <printOptions/>
  <pageMargins left="0.1968503937007874" right="0.1968503937007874" top="0.7874015748031497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2024-04-01T11:57:17Z</cp:lastPrinted>
  <dcterms:created xsi:type="dcterms:W3CDTF">2023-04-03T12:18:23Z</dcterms:created>
  <dcterms:modified xsi:type="dcterms:W3CDTF">2024-04-09T12:37:59Z</dcterms:modified>
  <cp:category/>
  <cp:version/>
  <cp:contentType/>
  <cp:contentStatus/>
</cp:coreProperties>
</file>