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1ведомс" sheetId="1" r:id="rId1"/>
    <sheet name="1функ" sheetId="2" r:id="rId2"/>
    <sheet name="1пояснит" sheetId="3" r:id="rId3"/>
  </sheets>
  <definedNames>
    <definedName name="__bookmark_1">#REF!</definedName>
    <definedName name="__bookmark_2">#REF!</definedName>
    <definedName name="__bookmark_4">'1пояснит'!$A$5:$E$70</definedName>
    <definedName name="__bookmark_5">#REF!</definedName>
    <definedName name="__bookmark_6">#REF!</definedName>
    <definedName name="mm" localSheetId="2">'1пояснит'!$5:$8</definedName>
  </definedNames>
  <calcPr fullCalcOnLoad="1"/>
</workbook>
</file>

<file path=xl/sharedStrings.xml><?xml version="1.0" encoding="utf-8"?>
<sst xmlns="http://schemas.openxmlformats.org/spreadsheetml/2006/main" count="883" uniqueCount="108">
  <si>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</si>
  <si>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</si>
  <si>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</si>
  <si>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Уплата иных платежей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</si>
  <si>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</si>
  <si>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</si>
  <si>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</si>
  <si>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Жилищное хозяйство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</si>
  <si>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</si>
  <si>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</si>
  <si>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</t>
  </si>
  <si>
    <t>02</t>
  </si>
  <si>
    <t>03</t>
  </si>
  <si>
    <t>05</t>
  </si>
  <si>
    <t>08</t>
  </si>
  <si>
    <t>04</t>
  </si>
  <si>
    <t>07</t>
  </si>
  <si>
    <t>(рублей)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</si>
  <si>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</si>
  <si>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</si>
  <si>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</si>
  <si>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</si>
  <si>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</si>
  <si>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</si>
  <si>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</si>
  <si>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</si>
  <si>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30 0 00 10100</t>
  </si>
  <si>
    <t>Фонд оплаты труда муниципальных органов и взносы по обязательному социальному страхованию</t>
  </si>
  <si>
    <t>121</t>
  </si>
  <si>
    <t>129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</si>
  <si>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</si>
  <si>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Осуществление полномочий местной администрацией (исполнительно-распорядительного органа муниципального образования)</t>
  </si>
  <si>
    <t>30 0 00 12020</t>
  </si>
  <si>
    <t>122</t>
  </si>
  <si>
    <t>Прочие закупки товаров, работ и услуг для государственных (муниципальных) нужд</t>
  </si>
  <si>
    <t>244</t>
  </si>
  <si>
    <t>540</t>
  </si>
  <si>
    <t>Уплата прочих налогов, сборов и иных обязательных платежей</t>
  </si>
  <si>
    <t>852</t>
  </si>
  <si>
    <t>853</t>
  </si>
  <si>
    <t xml:space="preserve">Средства, передаваемые бюджету муниципального района на формирование и исполнение бюджета поселения </t>
  </si>
  <si>
    <t>06 0 00 62040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</si>
  <si>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</si>
  <si>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06 0 00 42140</t>
  </si>
  <si>
    <t>13</t>
  </si>
  <si>
    <t>Реализация государственных функций, связанных с общегосударственным управлением</t>
  </si>
  <si>
    <t>30 0 00 75010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</si>
  <si>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</si>
  <si>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</si>
  <si>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30 0 00 51180</t>
  </si>
  <si>
    <t>Национальная безопасность и правоохранительная деятельность</t>
  </si>
  <si>
    <t>Обеспечение добровольной пожарной дружины</t>
  </si>
  <si>
    <t>08 0 00 72180</t>
  </si>
  <si>
    <t>Национальная экономика</t>
  </si>
  <si>
    <t>Дорожное хозяйство(дорожные фонды)</t>
  </si>
  <si>
    <t>09</t>
  </si>
  <si>
    <t>Муниципальный дорожный фонд</t>
  </si>
  <si>
    <t>09 1 00 70600</t>
  </si>
  <si>
    <t xml:space="preserve">Содержание автомобильных дорог и инженерных сооружений на них в границах городских округов и поселений </t>
  </si>
  <si>
    <t>09 1 00 70610</t>
  </si>
  <si>
    <t>Ремонт автомобильных дорог</t>
  </si>
  <si>
    <t>09 1 00 70620</t>
  </si>
  <si>
    <t>Жилищно-коммунальное хозяйство</t>
  </si>
  <si>
    <t xml:space="preserve">Культура и кинематография </t>
  </si>
  <si>
    <t xml:space="preserve">Дворцы и дома культуры, другие учреждения культуры </t>
  </si>
  <si>
    <t>03 0 00 24400</t>
  </si>
  <si>
    <t>611</t>
  </si>
  <si>
    <t xml:space="preserve">       ИТОГО РАСХОДОВ:</t>
  </si>
  <si>
    <t>08 0 00 62030</t>
  </si>
  <si>
    <t>14</t>
  </si>
  <si>
    <t>Приложение № 4</t>
  </si>
  <si>
    <t xml:space="preserve">к Решению "О бюджете Вешкельского </t>
  </si>
  <si>
    <t>сельского поселения на 2017 год"</t>
  </si>
  <si>
    <t>Приложение № 5</t>
  </si>
  <si>
    <t>028</t>
  </si>
  <si>
    <t>Субсидии на обеспечение мероприятий по переселению граждан из аварийного жилищного фонда (федеральный бюджет )</t>
  </si>
  <si>
    <t>08 3 01 09502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</si>
  <si>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</si>
  <si>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</si>
  <si>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на поддержку местных инициатив граждан,проживающих в городских и сельских поселениях РК</t>
  </si>
  <si>
    <t>Субсидия бюджетам муниципальных образований  на реализацию мероприятий государственной программы Республики Карелия "Развитие культуры"(на частичную компенсацию дополнительных расходов на повышение оплаты труда работников муниципальных учреждений культуры)</t>
  </si>
  <si>
    <t>Софинансированиесубсидии бюджетам муниципальных образований  на реализацию мероприятий государственной программы Республики Карелия "Развитие культуры"(на частичную компенсацию дополнительных расходов на повышение оплаты труда работников муниципальных учреждений культуры)</t>
  </si>
  <si>
    <t>03 1 01 43250</t>
  </si>
  <si>
    <t>03 1 01 S3250</t>
  </si>
  <si>
    <t xml:space="preserve">                (рублей)</t>
  </si>
  <si>
    <t>расходы по основной деятельности</t>
  </si>
  <si>
    <t>отклонение</t>
  </si>
  <si>
    <t>за сч цел из РК</t>
  </si>
  <si>
    <t>за сч своих</t>
  </si>
  <si>
    <t>за сч района</t>
  </si>
  <si>
    <t>гр и юр лица</t>
  </si>
  <si>
    <t>Распределение бюджетных ассигнований по разделам и подразделам, целевым статьям и видам расходов классификации расходов бюджетов на 2018 год</t>
  </si>
  <si>
    <t>сельского поселения на 2018 год"</t>
  </si>
  <si>
    <t>30 0 00 70010</t>
  </si>
  <si>
    <t>Обеспечение проведения выборов и референдумов</t>
  </si>
  <si>
    <t xml:space="preserve">Средства, передаваемые бюджету муниципального района на участие в предупреждении и ликвидации последствий чрезвычайных ситуаций в границах поселения </t>
  </si>
  <si>
    <t>Подготовка и проведение выборов</t>
  </si>
  <si>
    <t>Устройство, содержание и ремонт противопожарных пирсов</t>
  </si>
  <si>
    <t>08 1 00 72190</t>
  </si>
  <si>
    <t>Софинансирование cубсидии на поддержку местных инициатив граждан,проживающих в городских и сельских поселениях РК</t>
  </si>
  <si>
    <t>07 0 01 43140</t>
  </si>
  <si>
    <t>07 0 01 S3140</t>
  </si>
  <si>
    <t>Софинансирование cубсидии на поддержку местных инициатив граждан,проживающих в городских и сельских поселениях РК за счёт физ.и юрид.лиц</t>
  </si>
  <si>
    <t>07 0 01 73140</t>
  </si>
  <si>
    <t>план на 2018 год</t>
  </si>
  <si>
    <t>Ведомственная структура расходов бюджета Вешкельского сельского поселения на 2018 год по разделам и подразделам, целевым статьям и видам расходов классификации расходов бюджетов</t>
  </si>
  <si>
    <t>с поправками на 11.05.18</t>
  </si>
  <si>
    <t>08 3 01 S9502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</si>
</sst>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0;[Red]\-#,##0.00;0.00"/>
    <numFmt numFmtId="184" formatCode="0.0"/>
    <numFmt numFmtId="185" formatCode="#,##0.000"/>
    <numFmt numFmtId="186" formatCode="00\.00\.00"/>
    <numFmt numFmtId="187" formatCode="000"/>
    <numFmt numFmtId="188" formatCode="#,##0.0"/>
  </numFmts>
  <fonts count="53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sz val="10"/>
      <color indexed="17"/>
      <name val="Times New Roman"/>
      <family val="1"/>
    </font>
    <font>
      <i/>
      <sz val="10"/>
      <color indexed="12"/>
      <name val="Times New Roman"/>
      <family val="1"/>
    </font>
    <font>
      <sz val="8"/>
      <name val="Arial"/>
      <family val="2"/>
    </font>
    <font>
      <b/>
      <sz val="10"/>
      <color indexed="57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84" fontId="3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Border="1" applyAlignment="1" applyProtection="1">
      <alignment horizontal="center" vertical="top"/>
      <protection locked="0"/>
    </xf>
    <xf numFmtId="49" fontId="1" fillId="32" borderId="15" xfId="0" applyNumberFormat="1" applyFont="1" applyFill="1" applyBorder="1" applyAlignment="1" applyProtection="1">
      <alignment horizontal="center" vertical="top"/>
      <protection locked="0"/>
    </xf>
    <xf numFmtId="49" fontId="7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33" borderId="15" xfId="0" applyNumberFormat="1" applyFont="1" applyFill="1" applyBorder="1" applyAlignment="1" applyProtection="1">
      <alignment horizontal="center" vertical="top"/>
      <protection locked="0"/>
    </xf>
    <xf numFmtId="49" fontId="8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1" fillId="32" borderId="15" xfId="0" applyNumberFormat="1" applyFont="1" applyFill="1" applyBorder="1" applyAlignment="1" applyProtection="1">
      <alignment horizontal="center" vertical="top"/>
      <protection/>
    </xf>
    <xf numFmtId="0" fontId="8" fillId="0" borderId="16" xfId="0" applyFont="1" applyBorder="1" applyAlignment="1">
      <alignment wrapText="1"/>
    </xf>
    <xf numFmtId="4" fontId="8" fillId="0" borderId="17" xfId="0" applyNumberFormat="1" applyFont="1" applyBorder="1" applyAlignment="1">
      <alignment vertical="top"/>
    </xf>
    <xf numFmtId="49" fontId="3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9" fontId="8" fillId="0" borderId="16" xfId="0" applyNumberFormat="1" applyFont="1" applyFill="1" applyBorder="1" applyAlignment="1">
      <alignment horizontal="left" vertical="center" wrapText="1"/>
    </xf>
    <xf numFmtId="4" fontId="1" fillId="32" borderId="17" xfId="0" applyNumberFormat="1" applyFont="1" applyFill="1" applyBorder="1" applyAlignment="1">
      <alignment vertical="top"/>
    </xf>
    <xf numFmtId="0" fontId="1" fillId="32" borderId="16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>
      <alignment horizontal="left" vertical="top" wrapText="1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" fillId="34" borderId="19" xfId="0" applyFont="1" applyFill="1" applyBorder="1" applyAlignment="1">
      <alignment horizontal="left" vertical="top" wrapText="1"/>
    </xf>
    <xf numFmtId="49" fontId="1" fillId="34" borderId="16" xfId="0" applyNumberFormat="1" applyFont="1" applyFill="1" applyBorder="1" applyAlignment="1" applyProtection="1">
      <alignment horizontal="center" vertical="top"/>
      <protection/>
    </xf>
    <xf numFmtId="49" fontId="2" fillId="34" borderId="15" xfId="0" applyNumberFormat="1" applyFont="1" applyFill="1" applyBorder="1" applyAlignment="1" applyProtection="1">
      <alignment horizontal="center" vertical="top"/>
      <protection locked="0"/>
    </xf>
    <xf numFmtId="49" fontId="2" fillId="34" borderId="20" xfId="0" applyNumberFormat="1" applyFont="1" applyFill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49" fontId="1" fillId="34" borderId="16" xfId="0" applyNumberFormat="1" applyFont="1" applyFill="1" applyBorder="1" applyAlignment="1" applyProtection="1">
      <alignment horizontal="center" vertical="top"/>
      <protection locked="0"/>
    </xf>
    <xf numFmtId="49" fontId="3" fillId="34" borderId="22" xfId="0" applyNumberFormat="1" applyFont="1" applyFill="1" applyBorder="1" applyAlignment="1" applyProtection="1">
      <alignment horizontal="center" vertical="top"/>
      <protection locked="0"/>
    </xf>
    <xf numFmtId="49" fontId="3" fillId="34" borderId="23" xfId="0" applyNumberFormat="1" applyFont="1" applyFill="1" applyBorder="1" applyAlignment="1" applyProtection="1">
      <alignment horizontal="center" vertical="top"/>
      <protection locked="0"/>
    </xf>
    <xf numFmtId="0" fontId="7" fillId="33" borderId="21" xfId="0" applyFont="1" applyFill="1" applyBorder="1" applyAlignment="1">
      <alignment/>
    </xf>
    <xf numFmtId="49" fontId="7" fillId="33" borderId="24" xfId="0" applyNumberFormat="1" applyFont="1" applyFill="1" applyBorder="1" applyAlignment="1" applyProtection="1">
      <alignment horizontal="center" vertical="top"/>
      <protection/>
    </xf>
    <xf numFmtId="0" fontId="8" fillId="33" borderId="25" xfId="0" applyFont="1" applyFill="1" applyBorder="1" applyAlignment="1">
      <alignment wrapText="1"/>
    </xf>
    <xf numFmtId="49" fontId="8" fillId="33" borderId="24" xfId="0" applyNumberFormat="1" applyFont="1" applyFill="1" applyBorder="1" applyAlignment="1" applyProtection="1">
      <alignment horizontal="center" vertical="top"/>
      <protection/>
    </xf>
    <xf numFmtId="49" fontId="3" fillId="33" borderId="24" xfId="0" applyNumberFormat="1" applyFont="1" applyFill="1" applyBorder="1" applyAlignment="1" applyProtection="1">
      <alignment horizontal="center" vertical="top"/>
      <protection/>
    </xf>
    <xf numFmtId="0" fontId="10" fillId="33" borderId="21" xfId="0" applyFont="1" applyFill="1" applyBorder="1" applyAlignment="1">
      <alignment wrapText="1"/>
    </xf>
    <xf numFmtId="49" fontId="10" fillId="33" borderId="24" xfId="0" applyNumberFormat="1" applyFont="1" applyFill="1" applyBorder="1" applyAlignment="1" applyProtection="1">
      <alignment horizontal="center" vertical="top"/>
      <protection/>
    </xf>
    <xf numFmtId="0" fontId="1" fillId="32" borderId="11" xfId="0" applyFont="1" applyFill="1" applyBorder="1" applyAlignment="1">
      <alignment horizontal="left" vertical="top" wrapText="1"/>
    </xf>
    <xf numFmtId="49" fontId="1" fillId="32" borderId="26" xfId="0" applyNumberFormat="1" applyFont="1" applyFill="1" applyBorder="1" applyAlignment="1" applyProtection="1">
      <alignment horizontal="center" vertical="top"/>
      <protection locked="0"/>
    </xf>
    <xf numFmtId="0" fontId="7" fillId="0" borderId="27" xfId="0" applyFont="1" applyBorder="1" applyAlignment="1">
      <alignment/>
    </xf>
    <xf numFmtId="49" fontId="7" fillId="33" borderId="22" xfId="0" applyNumberFormat="1" applyFont="1" applyFill="1" applyBorder="1" applyAlignment="1" applyProtection="1">
      <alignment horizontal="center" vertical="top"/>
      <protection locked="0"/>
    </xf>
    <xf numFmtId="0" fontId="8" fillId="0" borderId="16" xfId="0" applyFont="1" applyBorder="1" applyAlignment="1">
      <alignment horizontal="left" vertical="center" wrapText="1"/>
    </xf>
    <xf numFmtId="49" fontId="1" fillId="34" borderId="15" xfId="0" applyNumberFormat="1" applyFont="1" applyFill="1" applyBorder="1" applyAlignment="1" applyProtection="1">
      <alignment horizontal="center" vertical="top"/>
      <protection locked="0"/>
    </xf>
    <xf numFmtId="49" fontId="1" fillId="34" borderId="20" xfId="0" applyNumberFormat="1" applyFont="1" applyFill="1" applyBorder="1" applyAlignment="1" applyProtection="1">
      <alignment horizontal="center" vertical="top"/>
      <protection locked="0"/>
    </xf>
    <xf numFmtId="0" fontId="11" fillId="0" borderId="19" xfId="0" applyFont="1" applyBorder="1" applyAlignment="1">
      <alignment horizontal="left" vertical="top" wrapText="1"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7" xfId="0" applyNumberFormat="1" applyFont="1" applyBorder="1" applyAlignment="1" applyProtection="1">
      <alignment horizontal="center" vertical="top"/>
      <protection locked="0"/>
    </xf>
    <xf numFmtId="0" fontId="10" fillId="0" borderId="21" xfId="0" applyFont="1" applyBorder="1" applyAlignment="1">
      <alignment horizontal="left" vertical="top" wrapText="1"/>
    </xf>
    <xf numFmtId="49" fontId="10" fillId="0" borderId="18" xfId="0" applyNumberFormat="1" applyFont="1" applyFill="1" applyBorder="1" applyAlignment="1" applyProtection="1">
      <alignment horizontal="center" vertical="top"/>
      <protection/>
    </xf>
    <xf numFmtId="49" fontId="4" fillId="0" borderId="28" xfId="0" applyNumberFormat="1" applyFont="1" applyFill="1" applyBorder="1" applyAlignment="1" applyProtection="1">
      <alignment horizontal="center" vertical="top"/>
      <protection/>
    </xf>
    <xf numFmtId="49" fontId="5" fillId="0" borderId="1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" fillId="32" borderId="15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4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3" fillId="0" borderId="3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184" fontId="3" fillId="0" borderId="32" xfId="0" applyNumberFormat="1" applyFont="1" applyFill="1" applyBorder="1" applyAlignment="1" applyProtection="1">
      <alignment horizontal="centerContinuous" vertical="top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2" fontId="13" fillId="0" borderId="33" xfId="0" applyNumberFormat="1" applyFont="1" applyFill="1" applyBorder="1" applyAlignment="1">
      <alignment horizontal="left" vertical="center" wrapText="1"/>
    </xf>
    <xf numFmtId="0" fontId="2" fillId="34" borderId="15" xfId="0" applyFont="1" applyFill="1" applyBorder="1" applyAlignment="1" applyProtection="1">
      <alignment horizontal="right" vertical="top" wrapText="1"/>
      <protection/>
    </xf>
    <xf numFmtId="49" fontId="13" fillId="0" borderId="28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49" fontId="2" fillId="34" borderId="15" xfId="0" applyNumberFormat="1" applyFont="1" applyFill="1" applyBorder="1" applyAlignment="1">
      <alignment horizontal="left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4" fontId="1" fillId="34" borderId="12" xfId="0" applyNumberFormat="1" applyFont="1" applyFill="1" applyBorder="1" applyAlignment="1">
      <alignment vertical="top"/>
    </xf>
    <xf numFmtId="4" fontId="7" fillId="0" borderId="23" xfId="0" applyNumberFormat="1" applyFont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" fontId="3" fillId="0" borderId="20" xfId="0" applyNumberFormat="1" applyFont="1" applyBorder="1" applyAlignment="1">
      <alignment vertical="top"/>
    </xf>
    <xf numFmtId="4" fontId="7" fillId="0" borderId="20" xfId="0" applyNumberFormat="1" applyFont="1" applyBorder="1" applyAlignment="1">
      <alignment vertical="top"/>
    </xf>
    <xf numFmtId="4" fontId="9" fillId="0" borderId="20" xfId="0" applyNumberFormat="1" applyFont="1" applyBorder="1" applyAlignment="1">
      <alignment vertical="top"/>
    </xf>
    <xf numFmtId="4" fontId="1" fillId="34" borderId="20" xfId="0" applyNumberFormat="1" applyFont="1" applyFill="1" applyBorder="1" applyAlignment="1">
      <alignment vertical="top"/>
    </xf>
    <xf numFmtId="4" fontId="1" fillId="34" borderId="23" xfId="0" applyNumberFormat="1" applyFont="1" applyFill="1" applyBorder="1" applyAlignment="1">
      <alignment vertical="top"/>
    </xf>
    <xf numFmtId="4" fontId="7" fillId="33" borderId="20" xfId="0" applyNumberFormat="1" applyFont="1" applyFill="1" applyBorder="1" applyAlignment="1">
      <alignment vertical="top"/>
    </xf>
    <xf numFmtId="4" fontId="8" fillId="33" borderId="20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4" fontId="10" fillId="33" borderId="20" xfId="0" applyNumberFormat="1" applyFont="1" applyFill="1" applyBorder="1" applyAlignment="1">
      <alignment vertical="top"/>
    </xf>
    <xf numFmtId="4" fontId="1" fillId="32" borderId="26" xfId="0" applyNumberFormat="1" applyFont="1" applyFill="1" applyBorder="1" applyAlignment="1">
      <alignment vertical="top"/>
    </xf>
    <xf numFmtId="185" fontId="7" fillId="33" borderId="22" xfId="0" applyNumberFormat="1" applyFont="1" applyFill="1" applyBorder="1" applyAlignment="1">
      <alignment vertical="top"/>
    </xf>
    <xf numFmtId="4" fontId="10" fillId="0" borderId="20" xfId="0" applyNumberFormat="1" applyFont="1" applyBorder="1" applyAlignment="1">
      <alignment vertical="top"/>
    </xf>
    <xf numFmtId="4" fontId="3" fillId="0" borderId="34" xfId="0" applyNumberFormat="1" applyFont="1" applyBorder="1" applyAlignment="1">
      <alignment vertical="top"/>
    </xf>
    <xf numFmtId="4" fontId="13" fillId="0" borderId="34" xfId="0" applyNumberFormat="1" applyFont="1" applyBorder="1" applyAlignment="1">
      <alignment vertical="top"/>
    </xf>
    <xf numFmtId="4" fontId="1" fillId="34" borderId="15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left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vertical="center"/>
    </xf>
    <xf numFmtId="4" fontId="0" fillId="0" borderId="39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4" fontId="0" fillId="0" borderId="20" xfId="0" applyNumberFormat="1" applyBorder="1" applyAlignment="1">
      <alignment/>
    </xf>
    <xf numFmtId="0" fontId="9" fillId="0" borderId="16" xfId="0" applyFont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5" xfId="0" applyNumberFormat="1" applyFont="1" applyFill="1" applyBorder="1" applyAlignment="1">
      <alignment horizontal="center" vertical="top" wrapText="1"/>
    </xf>
    <xf numFmtId="49" fontId="17" fillId="32" borderId="15" xfId="0" applyNumberFormat="1" applyFont="1" applyFill="1" applyBorder="1" applyAlignment="1">
      <alignment horizontal="center" vertical="top" wrapText="1"/>
    </xf>
    <xf numFmtId="0" fontId="1" fillId="32" borderId="40" xfId="0" applyFont="1" applyFill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/>
    </xf>
    <xf numFmtId="49" fontId="1" fillId="32" borderId="40" xfId="0" applyNumberFormat="1" applyFont="1" applyFill="1" applyBorder="1" applyAlignment="1">
      <alignment horizontal="center" vertical="top"/>
    </xf>
    <xf numFmtId="49" fontId="1" fillId="32" borderId="42" xfId="0" applyNumberFormat="1" applyFont="1" applyFill="1" applyBorder="1" applyAlignment="1">
      <alignment horizontal="center" vertical="top"/>
    </xf>
    <xf numFmtId="49" fontId="1" fillId="32" borderId="43" xfId="0" applyNumberFormat="1" applyFont="1" applyFill="1" applyBorder="1" applyAlignment="1">
      <alignment horizontal="center" vertical="top"/>
    </xf>
    <xf numFmtId="49" fontId="7" fillId="0" borderId="44" xfId="0" applyNumberFormat="1" applyFont="1" applyFill="1" applyBorder="1" applyAlignment="1" applyProtection="1">
      <alignment horizontal="center" vertical="top"/>
      <protection/>
    </xf>
    <xf numFmtId="49" fontId="7" fillId="0" borderId="44" xfId="0" applyNumberFormat="1" applyFont="1" applyBorder="1" applyAlignment="1" applyProtection="1">
      <alignment horizontal="center" vertical="top"/>
      <protection locked="0"/>
    </xf>
    <xf numFmtId="49" fontId="18" fillId="0" borderId="15" xfId="0" applyNumberFormat="1" applyFont="1" applyFill="1" applyBorder="1" applyAlignment="1">
      <alignment horizontal="center" vertical="top" wrapText="1"/>
    </xf>
    <xf numFmtId="4" fontId="3" fillId="0" borderId="20" xfId="0" applyNumberFormat="1" applyFont="1" applyFill="1" applyBorder="1" applyAlignment="1">
      <alignment vertical="top"/>
    </xf>
    <xf numFmtId="4" fontId="8" fillId="0" borderId="20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49" fontId="13" fillId="0" borderId="15" xfId="0" applyNumberFormat="1" applyFont="1" applyFill="1" applyBorder="1" applyAlignment="1">
      <alignment horizontal="center" vertical="top" wrapText="1"/>
    </xf>
    <xf numFmtId="49" fontId="7" fillId="33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10" fillId="0" borderId="20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8" fillId="33" borderId="20" xfId="0" applyNumberFormat="1" applyFont="1" applyFill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7" fillId="33" borderId="20" xfId="0" applyNumberFormat="1" applyFont="1" applyFill="1" applyBorder="1" applyAlignment="1" applyProtection="1">
      <alignment horizontal="center" vertical="top"/>
      <protection locked="0"/>
    </xf>
    <xf numFmtId="49" fontId="10" fillId="33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45" xfId="0" applyNumberFormat="1" applyFont="1" applyBorder="1" applyAlignment="1" applyProtection="1">
      <alignment horizontal="center" vertical="top"/>
      <protection locked="0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1" fillId="32" borderId="20" xfId="0" applyNumberFormat="1" applyFont="1" applyFill="1" applyBorder="1" applyAlignment="1" applyProtection="1">
      <alignment horizontal="center" vertical="top"/>
      <protection locked="0"/>
    </xf>
    <xf numFmtId="49" fontId="1" fillId="32" borderId="12" xfId="0" applyNumberFormat="1" applyFont="1" applyFill="1" applyBorder="1" applyAlignment="1" applyProtection="1">
      <alignment horizontal="center" vertical="top"/>
      <protection locked="0"/>
    </xf>
    <xf numFmtId="0" fontId="5" fillId="0" borderId="46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4" fontId="9" fillId="0" borderId="15" xfId="0" applyNumberFormat="1" applyFont="1" applyBorder="1" applyAlignment="1">
      <alignment vertical="top"/>
    </xf>
    <xf numFmtId="4" fontId="1" fillId="32" borderId="15" xfId="0" applyNumberFormat="1" applyFont="1" applyFill="1" applyBorder="1" applyAlignment="1">
      <alignment vertical="top"/>
    </xf>
    <xf numFmtId="4" fontId="7" fillId="33" borderId="15" xfId="0" applyNumberFormat="1" applyFont="1" applyFill="1" applyBorder="1" applyAlignment="1">
      <alignment vertical="top"/>
    </xf>
    <xf numFmtId="4" fontId="8" fillId="33" borderId="15" xfId="0" applyNumberFormat="1" applyFont="1" applyFill="1" applyBorder="1" applyAlignment="1">
      <alignment vertical="top"/>
    </xf>
    <xf numFmtId="4" fontId="3" fillId="0" borderId="15" xfId="0" applyNumberFormat="1" applyFont="1" applyFill="1" applyBorder="1" applyAlignment="1">
      <alignment vertical="top"/>
    </xf>
    <xf numFmtId="4" fontId="8" fillId="0" borderId="15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vertical="top"/>
    </xf>
    <xf numFmtId="4" fontId="3" fillId="33" borderId="15" xfId="0" applyNumberFormat="1" applyFont="1" applyFill="1" applyBorder="1" applyAlignment="1">
      <alignment vertical="top"/>
    </xf>
    <xf numFmtId="185" fontId="7" fillId="33" borderId="15" xfId="0" applyNumberFormat="1" applyFont="1" applyFill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4" fontId="13" fillId="0" borderId="15" xfId="0" applyNumberFormat="1" applyFont="1" applyBorder="1" applyAlignment="1">
      <alignment vertical="top"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5" fillId="0" borderId="3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2" xfId="54"/>
    <cellStyle name="Обычный 2 13" xfId="55"/>
    <cellStyle name="Обычный 2 14" xfId="56"/>
    <cellStyle name="Обычный 2 3" xfId="57"/>
    <cellStyle name="Обычный 2 4" xfId="58"/>
    <cellStyle name="Обычный 2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76.28125" style="0" customWidth="1"/>
    <col min="2" max="2" width="6.57421875" style="0" customWidth="1"/>
    <col min="3" max="3" width="4.7109375" style="0" customWidth="1"/>
    <col min="4" max="4" width="4.28125" style="0" customWidth="1"/>
    <col min="5" max="5" width="14.28125" style="0" customWidth="1"/>
    <col min="6" max="6" width="5.140625" style="0" customWidth="1"/>
    <col min="7" max="7" width="13.421875" style="0" customWidth="1"/>
  </cols>
  <sheetData>
    <row r="1" spans="1:7" ht="18" customHeight="1">
      <c r="A1" s="75"/>
      <c r="B1" s="76"/>
      <c r="C1" s="76"/>
      <c r="D1" s="76"/>
      <c r="E1" s="179" t="s">
        <v>73</v>
      </c>
      <c r="F1" s="179"/>
      <c r="G1" s="180"/>
    </row>
    <row r="2" spans="1:9" ht="18.75" customHeight="1">
      <c r="A2" s="77"/>
      <c r="B2" s="78"/>
      <c r="C2" s="78"/>
      <c r="D2" s="78"/>
      <c r="E2" s="79" t="s">
        <v>71</v>
      </c>
      <c r="F2" s="79"/>
      <c r="G2" s="80"/>
      <c r="I2" s="2"/>
    </row>
    <row r="3" spans="1:9" ht="12.75" customHeight="1">
      <c r="A3" s="77"/>
      <c r="B3" s="78"/>
      <c r="C3" s="81"/>
      <c r="D3" s="78"/>
      <c r="E3" s="81" t="s">
        <v>92</v>
      </c>
      <c r="F3" s="79"/>
      <c r="G3" s="80"/>
      <c r="I3" s="2"/>
    </row>
    <row r="4" spans="1:9" ht="35.25" customHeight="1">
      <c r="A4" s="181" t="s">
        <v>105</v>
      </c>
      <c r="B4" s="182"/>
      <c r="C4" s="182"/>
      <c r="D4" s="182"/>
      <c r="E4" s="182"/>
      <c r="F4" s="182"/>
      <c r="G4" s="183"/>
      <c r="H4" s="36"/>
      <c r="I4" s="2"/>
    </row>
    <row r="5" spans="1:9" ht="12.75">
      <c r="A5" s="77"/>
      <c r="B5" s="78"/>
      <c r="C5" s="78"/>
      <c r="D5" s="78"/>
      <c r="E5" s="78"/>
      <c r="F5" s="78"/>
      <c r="G5" s="82"/>
      <c r="H5" s="2"/>
      <c r="I5" s="2"/>
    </row>
    <row r="6" spans="1:7" ht="13.5" thickBot="1">
      <c r="A6" s="83"/>
      <c r="B6" s="84"/>
      <c r="C6" s="85"/>
      <c r="D6" s="85"/>
      <c r="E6" s="79"/>
      <c r="F6" s="79"/>
      <c r="G6" s="86" t="s">
        <v>17</v>
      </c>
    </row>
    <row r="7" spans="1:7" ht="48.75" customHeight="1" thickBot="1">
      <c r="A7" s="6" t="s">
        <v>18</v>
      </c>
      <c r="B7" s="6"/>
      <c r="C7" s="7" t="s">
        <v>19</v>
      </c>
      <c r="D7" s="8" t="s">
        <v>20</v>
      </c>
      <c r="E7" s="9" t="s">
        <v>21</v>
      </c>
      <c r="F7" s="10" t="s">
        <v>22</v>
      </c>
      <c r="G7" s="162" t="s">
        <v>104</v>
      </c>
    </row>
    <row r="8" spans="1:7" ht="16.5" thickBot="1">
      <c r="A8" s="134" t="s">
        <v>23</v>
      </c>
      <c r="B8" s="72" t="s">
        <v>74</v>
      </c>
      <c r="C8" s="139" t="s">
        <v>10</v>
      </c>
      <c r="D8" s="140"/>
      <c r="E8" s="140"/>
      <c r="F8" s="141"/>
      <c r="G8" s="115">
        <f>G9+G13+G29+G32</f>
        <v>1306701.34</v>
      </c>
    </row>
    <row r="9" spans="1:7" ht="27.75" customHeight="1">
      <c r="A9" s="135" t="s">
        <v>24</v>
      </c>
      <c r="B9" s="132" t="s">
        <v>74</v>
      </c>
      <c r="C9" s="142" t="s">
        <v>10</v>
      </c>
      <c r="D9" s="143" t="s">
        <v>11</v>
      </c>
      <c r="E9" s="143"/>
      <c r="F9" s="158"/>
      <c r="G9" s="163">
        <f>G10</f>
        <v>470000</v>
      </c>
    </row>
    <row r="10" spans="1:7" ht="15.75" customHeight="1">
      <c r="A10" s="27" t="s">
        <v>25</v>
      </c>
      <c r="B10" s="70" t="s">
        <v>74</v>
      </c>
      <c r="C10" s="25" t="s">
        <v>10</v>
      </c>
      <c r="D10" s="11" t="s">
        <v>11</v>
      </c>
      <c r="E10" s="11" t="s">
        <v>26</v>
      </c>
      <c r="F10" s="150"/>
      <c r="G10" s="164">
        <f>G11+G12</f>
        <v>470000</v>
      </c>
    </row>
    <row r="11" spans="1:7" ht="28.5" customHeight="1">
      <c r="A11" s="29" t="s">
        <v>27</v>
      </c>
      <c r="B11" s="70" t="s">
        <v>74</v>
      </c>
      <c r="C11" s="14" t="s">
        <v>10</v>
      </c>
      <c r="D11" s="12" t="s">
        <v>11</v>
      </c>
      <c r="E11" s="12" t="s">
        <v>26</v>
      </c>
      <c r="F11" s="151" t="s">
        <v>28</v>
      </c>
      <c r="G11" s="165">
        <v>350000</v>
      </c>
    </row>
    <row r="12" spans="1:7" ht="28.5" customHeight="1">
      <c r="A12" s="29" t="s">
        <v>0</v>
      </c>
      <c r="B12" s="70" t="s">
        <v>74</v>
      </c>
      <c r="C12" s="14" t="s">
        <v>10</v>
      </c>
      <c r="D12" s="12" t="s">
        <v>11</v>
      </c>
      <c r="E12" s="12" t="s">
        <v>26</v>
      </c>
      <c r="F12" s="151" t="s">
        <v>29</v>
      </c>
      <c r="G12" s="165">
        <v>120000</v>
      </c>
    </row>
    <row r="13" spans="1:7" ht="29.25" customHeight="1">
      <c r="A13" s="136" t="s">
        <v>30</v>
      </c>
      <c r="B13" s="132" t="s">
        <v>74</v>
      </c>
      <c r="C13" s="24" t="s">
        <v>10</v>
      </c>
      <c r="D13" s="13" t="s">
        <v>15</v>
      </c>
      <c r="E13" s="13"/>
      <c r="F13" s="41"/>
      <c r="G13" s="163">
        <f>G14+G21+G23+G25</f>
        <v>801001.3400000001</v>
      </c>
    </row>
    <row r="14" spans="1:7" ht="28.5" customHeight="1">
      <c r="A14" s="137" t="s">
        <v>31</v>
      </c>
      <c r="B14" s="70" t="s">
        <v>74</v>
      </c>
      <c r="C14" s="25" t="s">
        <v>10</v>
      </c>
      <c r="D14" s="11" t="s">
        <v>15</v>
      </c>
      <c r="E14" s="11" t="s">
        <v>32</v>
      </c>
      <c r="F14" s="150"/>
      <c r="G14" s="164">
        <f>SUM(G15:G20)</f>
        <v>742001.3400000001</v>
      </c>
    </row>
    <row r="15" spans="1:7" ht="28.5" customHeight="1">
      <c r="A15" s="29" t="s">
        <v>27</v>
      </c>
      <c r="B15" s="70" t="s">
        <v>74</v>
      </c>
      <c r="C15" s="14" t="s">
        <v>10</v>
      </c>
      <c r="D15" s="12" t="s">
        <v>15</v>
      </c>
      <c r="E15" s="12" t="s">
        <v>32</v>
      </c>
      <c r="F15" s="151" t="s">
        <v>28</v>
      </c>
      <c r="G15" s="165">
        <v>320000</v>
      </c>
    </row>
    <row r="16" spans="1:7" ht="12.75" customHeight="1">
      <c r="A16" s="29" t="s">
        <v>1</v>
      </c>
      <c r="B16" s="70" t="s">
        <v>74</v>
      </c>
      <c r="C16" s="14" t="s">
        <v>10</v>
      </c>
      <c r="D16" s="12" t="s">
        <v>15</v>
      </c>
      <c r="E16" s="12" t="s">
        <v>32</v>
      </c>
      <c r="F16" s="151" t="s">
        <v>33</v>
      </c>
      <c r="G16" s="165">
        <v>20000</v>
      </c>
    </row>
    <row r="17" spans="1:7" ht="30.75" customHeight="1">
      <c r="A17" s="29" t="s">
        <v>0</v>
      </c>
      <c r="B17" s="70" t="s">
        <v>74</v>
      </c>
      <c r="C17" s="14" t="s">
        <v>10</v>
      </c>
      <c r="D17" s="12" t="s">
        <v>15</v>
      </c>
      <c r="E17" s="12" t="s">
        <v>32</v>
      </c>
      <c r="F17" s="151" t="s">
        <v>29</v>
      </c>
      <c r="G17" s="165">
        <v>110000</v>
      </c>
    </row>
    <row r="18" spans="1:7" ht="14.25" customHeight="1">
      <c r="A18" s="29" t="s">
        <v>34</v>
      </c>
      <c r="B18" s="70" t="s">
        <v>74</v>
      </c>
      <c r="C18" s="14" t="s">
        <v>10</v>
      </c>
      <c r="D18" s="12" t="s">
        <v>15</v>
      </c>
      <c r="E18" s="12" t="s">
        <v>32</v>
      </c>
      <c r="F18" s="151" t="s">
        <v>35</v>
      </c>
      <c r="G18" s="165">
        <f>272000+0.94+0.4</f>
        <v>272001.34</v>
      </c>
    </row>
    <row r="19" spans="1:7" ht="21" customHeight="1">
      <c r="A19" s="29" t="s">
        <v>37</v>
      </c>
      <c r="B19" s="70" t="s">
        <v>74</v>
      </c>
      <c r="C19" s="14" t="s">
        <v>10</v>
      </c>
      <c r="D19" s="12" t="s">
        <v>15</v>
      </c>
      <c r="E19" s="12" t="s">
        <v>32</v>
      </c>
      <c r="F19" s="151" t="s">
        <v>38</v>
      </c>
      <c r="G19" s="165">
        <v>10000</v>
      </c>
    </row>
    <row r="20" spans="1:7" ht="19.5" customHeight="1">
      <c r="A20" s="29" t="s">
        <v>3</v>
      </c>
      <c r="B20" s="70" t="s">
        <v>74</v>
      </c>
      <c r="C20" s="14" t="s">
        <v>10</v>
      </c>
      <c r="D20" s="12" t="s">
        <v>15</v>
      </c>
      <c r="E20" s="12" t="s">
        <v>32</v>
      </c>
      <c r="F20" s="151" t="s">
        <v>39</v>
      </c>
      <c r="G20" s="165">
        <v>10000</v>
      </c>
    </row>
    <row r="21" spans="1:7" ht="24" customHeight="1">
      <c r="A21" s="27" t="s">
        <v>95</v>
      </c>
      <c r="B21" s="144" t="s">
        <v>74</v>
      </c>
      <c r="C21" s="25" t="s">
        <v>10</v>
      </c>
      <c r="D21" s="11" t="s">
        <v>15</v>
      </c>
      <c r="E21" s="11" t="s">
        <v>68</v>
      </c>
      <c r="F21" s="150"/>
      <c r="G21" s="164">
        <f>G22</f>
        <v>10000</v>
      </c>
    </row>
    <row r="22" spans="1:7" ht="15" customHeight="1">
      <c r="A22" s="138" t="s">
        <v>2</v>
      </c>
      <c r="B22" s="70" t="s">
        <v>74</v>
      </c>
      <c r="C22" s="14" t="s">
        <v>10</v>
      </c>
      <c r="D22" s="12" t="s">
        <v>15</v>
      </c>
      <c r="E22" s="12" t="s">
        <v>68</v>
      </c>
      <c r="F22" s="151" t="s">
        <v>36</v>
      </c>
      <c r="G22" s="165">
        <v>10000</v>
      </c>
    </row>
    <row r="23" spans="1:7" ht="26.25" customHeight="1">
      <c r="A23" s="27" t="s">
        <v>40</v>
      </c>
      <c r="B23" s="144" t="s">
        <v>74</v>
      </c>
      <c r="C23" s="25" t="s">
        <v>10</v>
      </c>
      <c r="D23" s="11" t="s">
        <v>15</v>
      </c>
      <c r="E23" s="11" t="s">
        <v>41</v>
      </c>
      <c r="F23" s="150"/>
      <c r="G23" s="164">
        <f>G24</f>
        <v>47000</v>
      </c>
    </row>
    <row r="24" spans="1:7" ht="17.25" customHeight="1">
      <c r="A24" s="138" t="s">
        <v>2</v>
      </c>
      <c r="B24" s="70" t="s">
        <v>74</v>
      </c>
      <c r="C24" s="14" t="s">
        <v>10</v>
      </c>
      <c r="D24" s="12" t="s">
        <v>15</v>
      </c>
      <c r="E24" s="12" t="s">
        <v>41</v>
      </c>
      <c r="F24" s="151" t="s">
        <v>36</v>
      </c>
      <c r="G24" s="165">
        <f>50000-3000</f>
        <v>47000</v>
      </c>
    </row>
    <row r="25" spans="1:7" ht="38.25" customHeight="1">
      <c r="A25" s="130" t="s">
        <v>42</v>
      </c>
      <c r="B25" s="144" t="s">
        <v>74</v>
      </c>
      <c r="C25" s="15" t="s">
        <v>10</v>
      </c>
      <c r="D25" s="16" t="s">
        <v>15</v>
      </c>
      <c r="E25" s="16" t="s">
        <v>43</v>
      </c>
      <c r="F25" s="159"/>
      <c r="G25" s="166">
        <f>G26</f>
        <v>2000</v>
      </c>
    </row>
    <row r="26" spans="1:7" ht="21" customHeight="1">
      <c r="A26" s="29" t="s">
        <v>34</v>
      </c>
      <c r="B26" s="70" t="s">
        <v>74</v>
      </c>
      <c r="C26" s="14" t="s">
        <v>10</v>
      </c>
      <c r="D26" s="12" t="s">
        <v>15</v>
      </c>
      <c r="E26" s="12" t="s">
        <v>43</v>
      </c>
      <c r="F26" s="151" t="s">
        <v>35</v>
      </c>
      <c r="G26" s="165">
        <v>2000</v>
      </c>
    </row>
    <row r="27" spans="1:7" ht="16.5" customHeight="1">
      <c r="A27" s="136" t="s">
        <v>94</v>
      </c>
      <c r="B27" s="132" t="s">
        <v>74</v>
      </c>
      <c r="C27" s="24" t="s">
        <v>10</v>
      </c>
      <c r="D27" s="13" t="s">
        <v>16</v>
      </c>
      <c r="E27" s="13"/>
      <c r="F27" s="41"/>
      <c r="G27" s="165">
        <f>G28</f>
        <v>28073</v>
      </c>
    </row>
    <row r="28" spans="1:7" ht="16.5" customHeight="1">
      <c r="A28" s="32" t="s">
        <v>96</v>
      </c>
      <c r="B28" s="70" t="s">
        <v>74</v>
      </c>
      <c r="C28" s="25" t="s">
        <v>10</v>
      </c>
      <c r="D28" s="11" t="s">
        <v>16</v>
      </c>
      <c r="E28" s="11" t="s">
        <v>93</v>
      </c>
      <c r="F28" s="150"/>
      <c r="G28" s="164">
        <v>28073</v>
      </c>
    </row>
    <row r="29" spans="1:7" ht="16.5" customHeight="1">
      <c r="A29" s="29" t="s">
        <v>34</v>
      </c>
      <c r="B29" s="70" t="s">
        <v>74</v>
      </c>
      <c r="C29" s="14" t="s">
        <v>10</v>
      </c>
      <c r="D29" s="12" t="s">
        <v>16</v>
      </c>
      <c r="E29" s="12" t="s">
        <v>93</v>
      </c>
      <c r="F29" s="151" t="s">
        <v>35</v>
      </c>
      <c r="G29" s="165">
        <v>28073</v>
      </c>
    </row>
    <row r="30" spans="1:7" ht="15" customHeight="1">
      <c r="A30" s="136" t="s">
        <v>4</v>
      </c>
      <c r="B30" s="132" t="s">
        <v>74</v>
      </c>
      <c r="C30" s="24" t="s">
        <v>10</v>
      </c>
      <c r="D30" s="13" t="s">
        <v>44</v>
      </c>
      <c r="E30" s="13"/>
      <c r="F30" s="41"/>
      <c r="G30" s="164">
        <f>G31</f>
        <v>7627</v>
      </c>
    </row>
    <row r="31" spans="1:7" ht="16.5" customHeight="1">
      <c r="A31" s="32" t="s">
        <v>45</v>
      </c>
      <c r="B31" s="70" t="s">
        <v>74</v>
      </c>
      <c r="C31" s="25" t="s">
        <v>10</v>
      </c>
      <c r="D31" s="11" t="s">
        <v>44</v>
      </c>
      <c r="E31" s="11" t="s">
        <v>46</v>
      </c>
      <c r="F31" s="150"/>
      <c r="G31" s="165">
        <f>G32</f>
        <v>7627</v>
      </c>
    </row>
    <row r="32" spans="1:7" ht="16.5" customHeight="1">
      <c r="A32" s="29" t="s">
        <v>34</v>
      </c>
      <c r="B32" s="70" t="s">
        <v>74</v>
      </c>
      <c r="C32" s="14" t="s">
        <v>10</v>
      </c>
      <c r="D32" s="12" t="s">
        <v>44</v>
      </c>
      <c r="E32" s="12" t="s">
        <v>46</v>
      </c>
      <c r="F32" s="151" t="s">
        <v>35</v>
      </c>
      <c r="G32" s="165">
        <f>8000-373</f>
        <v>7627</v>
      </c>
    </row>
    <row r="33" spans="1:7" ht="16.5" customHeight="1">
      <c r="A33" s="42" t="s">
        <v>47</v>
      </c>
      <c r="B33" s="72" t="s">
        <v>74</v>
      </c>
      <c r="C33" s="43" t="s">
        <v>11</v>
      </c>
      <c r="D33" s="44"/>
      <c r="E33" s="44"/>
      <c r="F33" s="45"/>
      <c r="G33" s="115">
        <f>G34</f>
        <v>82000</v>
      </c>
    </row>
    <row r="34" spans="1:7" ht="18.75" customHeight="1">
      <c r="A34" s="39" t="s">
        <v>5</v>
      </c>
      <c r="B34" s="132" t="s">
        <v>74</v>
      </c>
      <c r="C34" s="40" t="s">
        <v>11</v>
      </c>
      <c r="D34" s="13" t="s">
        <v>12</v>
      </c>
      <c r="E34" s="13"/>
      <c r="F34" s="41"/>
      <c r="G34" s="163">
        <f>G35</f>
        <v>82000</v>
      </c>
    </row>
    <row r="35" spans="1:7" ht="23.25" customHeight="1">
      <c r="A35" s="46" t="s">
        <v>48</v>
      </c>
      <c r="B35" s="70" t="s">
        <v>74</v>
      </c>
      <c r="C35" s="37" t="s">
        <v>11</v>
      </c>
      <c r="D35" s="11" t="s">
        <v>12</v>
      </c>
      <c r="E35" s="11" t="s">
        <v>49</v>
      </c>
      <c r="F35" s="150"/>
      <c r="G35" s="164">
        <f>G36+G38+G37</f>
        <v>82000</v>
      </c>
    </row>
    <row r="36" spans="1:7" ht="25.5">
      <c r="A36" s="87" t="s">
        <v>27</v>
      </c>
      <c r="B36" s="70" t="s">
        <v>74</v>
      </c>
      <c r="C36" s="38" t="s">
        <v>11</v>
      </c>
      <c r="D36" s="12" t="s">
        <v>12</v>
      </c>
      <c r="E36" s="12" t="s">
        <v>49</v>
      </c>
      <c r="F36" s="151" t="s">
        <v>28</v>
      </c>
      <c r="G36" s="165">
        <v>60000</v>
      </c>
    </row>
    <row r="37" spans="1:7" ht="25.5">
      <c r="A37" s="88" t="s">
        <v>0</v>
      </c>
      <c r="B37" s="70" t="s">
        <v>74</v>
      </c>
      <c r="C37" s="38" t="s">
        <v>11</v>
      </c>
      <c r="D37" s="12" t="s">
        <v>12</v>
      </c>
      <c r="E37" s="12" t="s">
        <v>49</v>
      </c>
      <c r="F37" s="151" t="s">
        <v>29</v>
      </c>
      <c r="G37" s="165">
        <v>20000</v>
      </c>
    </row>
    <row r="38" spans="1:7" ht="21.75" customHeight="1">
      <c r="A38" s="87" t="s">
        <v>34</v>
      </c>
      <c r="B38" s="70" t="s">
        <v>74</v>
      </c>
      <c r="C38" s="38" t="s">
        <v>11</v>
      </c>
      <c r="D38" s="12" t="s">
        <v>12</v>
      </c>
      <c r="E38" s="12" t="s">
        <v>49</v>
      </c>
      <c r="F38" s="151" t="s">
        <v>35</v>
      </c>
      <c r="G38" s="165">
        <v>2000</v>
      </c>
    </row>
    <row r="39" spans="1:7" ht="15.75">
      <c r="A39" s="34" t="s">
        <v>50</v>
      </c>
      <c r="B39" s="72" t="s">
        <v>74</v>
      </c>
      <c r="C39" s="26" t="s">
        <v>12</v>
      </c>
      <c r="D39" s="17"/>
      <c r="E39" s="17"/>
      <c r="F39" s="160"/>
      <c r="G39" s="167">
        <f>G40</f>
        <v>79010</v>
      </c>
    </row>
    <row r="40" spans="1:7" ht="16.5" customHeight="1">
      <c r="A40" s="35" t="s">
        <v>6</v>
      </c>
      <c r="B40" s="132" t="s">
        <v>74</v>
      </c>
      <c r="C40" s="24" t="s">
        <v>12</v>
      </c>
      <c r="D40" s="13" t="s">
        <v>69</v>
      </c>
      <c r="E40" s="13"/>
      <c r="F40" s="41"/>
      <c r="G40" s="163">
        <f>G41+G43</f>
        <v>79010</v>
      </c>
    </row>
    <row r="41" spans="1:7" ht="17.25" customHeight="1">
      <c r="A41" s="27" t="s">
        <v>51</v>
      </c>
      <c r="B41" s="70" t="s">
        <v>74</v>
      </c>
      <c r="C41" s="25" t="s">
        <v>12</v>
      </c>
      <c r="D41" s="11" t="s">
        <v>69</v>
      </c>
      <c r="E41" s="11" t="s">
        <v>52</v>
      </c>
      <c r="F41" s="150"/>
      <c r="G41" s="164">
        <f>G42</f>
        <v>3000</v>
      </c>
    </row>
    <row r="42" spans="1:7" ht="12.75">
      <c r="A42" s="29" t="s">
        <v>34</v>
      </c>
      <c r="B42" s="70" t="s">
        <v>74</v>
      </c>
      <c r="C42" s="14" t="s">
        <v>12</v>
      </c>
      <c r="D42" s="12" t="s">
        <v>69</v>
      </c>
      <c r="E42" s="12" t="s">
        <v>52</v>
      </c>
      <c r="F42" s="151" t="s">
        <v>35</v>
      </c>
      <c r="G42" s="165">
        <v>3000</v>
      </c>
    </row>
    <row r="43" spans="1:7" ht="15" customHeight="1">
      <c r="A43" s="27" t="s">
        <v>97</v>
      </c>
      <c r="B43" s="70" t="s">
        <v>74</v>
      </c>
      <c r="C43" s="25" t="s">
        <v>12</v>
      </c>
      <c r="D43" s="11" t="s">
        <v>69</v>
      </c>
      <c r="E43" s="11" t="s">
        <v>98</v>
      </c>
      <c r="F43" s="150"/>
      <c r="G43" s="164">
        <f>G44</f>
        <v>76010</v>
      </c>
    </row>
    <row r="44" spans="1:7" ht="20.25" customHeight="1">
      <c r="A44" s="29" t="s">
        <v>34</v>
      </c>
      <c r="B44" s="70" t="s">
        <v>74</v>
      </c>
      <c r="C44" s="14" t="s">
        <v>12</v>
      </c>
      <c r="D44" s="12" t="s">
        <v>69</v>
      </c>
      <c r="E44" s="12" t="s">
        <v>98</v>
      </c>
      <c r="F44" s="151" t="s">
        <v>35</v>
      </c>
      <c r="G44" s="165">
        <f>76010</f>
        <v>76010</v>
      </c>
    </row>
    <row r="45" spans="1:7" ht="15.75">
      <c r="A45" s="42" t="s">
        <v>53</v>
      </c>
      <c r="B45" s="72" t="s">
        <v>74</v>
      </c>
      <c r="C45" s="47" t="s">
        <v>15</v>
      </c>
      <c r="D45" s="48"/>
      <c r="E45" s="48"/>
      <c r="F45" s="49"/>
      <c r="G45" s="115">
        <f>G46</f>
        <v>1989964.5599999998</v>
      </c>
    </row>
    <row r="46" spans="1:7" ht="12.75">
      <c r="A46" s="50" t="s">
        <v>54</v>
      </c>
      <c r="B46" s="132" t="s">
        <v>74</v>
      </c>
      <c r="C46" s="51" t="s">
        <v>15</v>
      </c>
      <c r="D46" s="18" t="s">
        <v>55</v>
      </c>
      <c r="E46" s="18"/>
      <c r="F46" s="156"/>
      <c r="G46" s="168">
        <f>G47+G54+G56+G49+G51</f>
        <v>1989964.5599999998</v>
      </c>
    </row>
    <row r="47" spans="1:7" ht="30" customHeight="1">
      <c r="A47" s="52" t="s">
        <v>79</v>
      </c>
      <c r="B47" s="144" t="s">
        <v>74</v>
      </c>
      <c r="C47" s="53" t="s">
        <v>15</v>
      </c>
      <c r="D47" s="20" t="s">
        <v>55</v>
      </c>
      <c r="E47" s="20" t="s">
        <v>100</v>
      </c>
      <c r="F47" s="154"/>
      <c r="G47" s="169">
        <f>G48</f>
        <v>870175.17</v>
      </c>
    </row>
    <row r="48" spans="1:7" ht="15" customHeight="1">
      <c r="A48" s="87" t="s">
        <v>34</v>
      </c>
      <c r="B48" s="70" t="s">
        <v>74</v>
      </c>
      <c r="C48" s="54" t="s">
        <v>15</v>
      </c>
      <c r="D48" s="21" t="s">
        <v>55</v>
      </c>
      <c r="E48" s="21" t="s">
        <v>100</v>
      </c>
      <c r="F48" s="155" t="s">
        <v>35</v>
      </c>
      <c r="G48" s="170">
        <v>870175.17</v>
      </c>
    </row>
    <row r="49" spans="1:7" ht="30.75" customHeight="1">
      <c r="A49" s="52" t="s">
        <v>99</v>
      </c>
      <c r="B49" s="144" t="s">
        <v>74</v>
      </c>
      <c r="C49" s="53" t="s">
        <v>15</v>
      </c>
      <c r="D49" s="20" t="s">
        <v>55</v>
      </c>
      <c r="E49" s="21" t="s">
        <v>101</v>
      </c>
      <c r="F49" s="154"/>
      <c r="G49" s="171">
        <v>248960.2</v>
      </c>
    </row>
    <row r="50" spans="1:7" ht="21.75" customHeight="1">
      <c r="A50" s="87" t="s">
        <v>34</v>
      </c>
      <c r="B50" s="70" t="s">
        <v>74</v>
      </c>
      <c r="C50" s="54" t="s">
        <v>15</v>
      </c>
      <c r="D50" s="21" t="s">
        <v>55</v>
      </c>
      <c r="E50" s="21" t="s">
        <v>101</v>
      </c>
      <c r="F50" s="155" t="s">
        <v>35</v>
      </c>
      <c r="G50" s="170">
        <v>248960.2</v>
      </c>
    </row>
    <row r="51" spans="1:7" ht="24.75" customHeight="1">
      <c r="A51" s="52" t="s">
        <v>102</v>
      </c>
      <c r="B51" s="144" t="s">
        <v>74</v>
      </c>
      <c r="C51" s="53" t="s">
        <v>15</v>
      </c>
      <c r="D51" s="20" t="s">
        <v>55</v>
      </c>
      <c r="E51" s="21" t="s">
        <v>103</v>
      </c>
      <c r="F51" s="154"/>
      <c r="G51" s="171">
        <f>G52</f>
        <v>66389.39</v>
      </c>
    </row>
    <row r="52" spans="1:7" ht="23.25" customHeight="1">
      <c r="A52" s="87" t="s">
        <v>34</v>
      </c>
      <c r="B52" s="70" t="s">
        <v>74</v>
      </c>
      <c r="C52" s="54" t="s">
        <v>15</v>
      </c>
      <c r="D52" s="21" t="s">
        <v>55</v>
      </c>
      <c r="E52" s="21" t="s">
        <v>103</v>
      </c>
      <c r="F52" s="155" t="s">
        <v>35</v>
      </c>
      <c r="G52" s="170">
        <v>66389.39</v>
      </c>
    </row>
    <row r="53" spans="1:7" ht="18.75" customHeight="1">
      <c r="A53" s="55" t="s">
        <v>56</v>
      </c>
      <c r="B53" s="70" t="s">
        <v>74</v>
      </c>
      <c r="C53" s="56" t="s">
        <v>15</v>
      </c>
      <c r="D53" s="19" t="s">
        <v>55</v>
      </c>
      <c r="E53" s="19" t="s">
        <v>57</v>
      </c>
      <c r="F53" s="157"/>
      <c r="G53" s="172">
        <f>G54+G56</f>
        <v>804439.8</v>
      </c>
    </row>
    <row r="54" spans="1:7" ht="24.75" customHeight="1">
      <c r="A54" s="52" t="s">
        <v>58</v>
      </c>
      <c r="B54" s="144" t="s">
        <v>74</v>
      </c>
      <c r="C54" s="53" t="s">
        <v>15</v>
      </c>
      <c r="D54" s="20" t="s">
        <v>55</v>
      </c>
      <c r="E54" s="20" t="s">
        <v>59</v>
      </c>
      <c r="F54" s="154"/>
      <c r="G54" s="171">
        <f>G55</f>
        <v>353400</v>
      </c>
    </row>
    <row r="55" spans="1:7" ht="16.5" customHeight="1">
      <c r="A55" s="87" t="s">
        <v>34</v>
      </c>
      <c r="B55" s="70" t="s">
        <v>74</v>
      </c>
      <c r="C55" s="54" t="s">
        <v>15</v>
      </c>
      <c r="D55" s="21" t="s">
        <v>55</v>
      </c>
      <c r="E55" s="21" t="s">
        <v>59</v>
      </c>
      <c r="F55" s="155" t="s">
        <v>35</v>
      </c>
      <c r="G55" s="173">
        <v>353400</v>
      </c>
    </row>
    <row r="56" spans="1:7" ht="21" customHeight="1">
      <c r="A56" s="52" t="s">
        <v>60</v>
      </c>
      <c r="B56" s="144" t="s">
        <v>74</v>
      </c>
      <c r="C56" s="53" t="s">
        <v>15</v>
      </c>
      <c r="D56" s="20" t="s">
        <v>55</v>
      </c>
      <c r="E56" s="20" t="s">
        <v>61</v>
      </c>
      <c r="F56" s="154"/>
      <c r="G56" s="169">
        <f>G57</f>
        <v>451039.8</v>
      </c>
    </row>
    <row r="57" spans="1:7" ht="13.5" thickBot="1">
      <c r="A57" s="87" t="s">
        <v>34</v>
      </c>
      <c r="B57" s="70" t="s">
        <v>74</v>
      </c>
      <c r="C57" s="54" t="s">
        <v>15</v>
      </c>
      <c r="D57" s="21" t="s">
        <v>55</v>
      </c>
      <c r="E57" s="19" t="s">
        <v>61</v>
      </c>
      <c r="F57" s="155" t="s">
        <v>35</v>
      </c>
      <c r="G57" s="173">
        <v>451039.8</v>
      </c>
    </row>
    <row r="58" spans="1:7" ht="33.75" customHeight="1" thickBot="1">
      <c r="A58" s="57" t="s">
        <v>62</v>
      </c>
      <c r="B58" s="133" t="s">
        <v>74</v>
      </c>
      <c r="C58" s="58" t="s">
        <v>13</v>
      </c>
      <c r="D58" s="58"/>
      <c r="E58" s="58"/>
      <c r="F58" s="161"/>
      <c r="G58" s="167">
        <f>G59</f>
        <v>1208956.5</v>
      </c>
    </row>
    <row r="59" spans="1:7" ht="12.75">
      <c r="A59" s="59" t="s">
        <v>7</v>
      </c>
      <c r="B59" s="132" t="s">
        <v>74</v>
      </c>
      <c r="C59" s="60" t="s">
        <v>13</v>
      </c>
      <c r="D59" s="60" t="s">
        <v>10</v>
      </c>
      <c r="E59" s="60"/>
      <c r="F59" s="149"/>
      <c r="G59" s="174">
        <f>G60</f>
        <v>1208956.5</v>
      </c>
    </row>
    <row r="60" spans="1:7" ht="30" customHeight="1">
      <c r="A60" s="61" t="s">
        <v>75</v>
      </c>
      <c r="B60" s="144" t="s">
        <v>74</v>
      </c>
      <c r="C60" s="25" t="s">
        <v>13</v>
      </c>
      <c r="D60" s="11" t="s">
        <v>10</v>
      </c>
      <c r="E60" s="11" t="s">
        <v>76</v>
      </c>
      <c r="F60" s="150"/>
      <c r="G60" s="173">
        <f>G62+G61</f>
        <v>1208956.5</v>
      </c>
    </row>
    <row r="61" spans="1:7" ht="24" customHeight="1">
      <c r="A61" s="29" t="s">
        <v>77</v>
      </c>
      <c r="B61" s="70" t="s">
        <v>74</v>
      </c>
      <c r="C61" s="14" t="s">
        <v>13</v>
      </c>
      <c r="D61" s="12" t="s">
        <v>10</v>
      </c>
      <c r="E61" s="12" t="s">
        <v>76</v>
      </c>
      <c r="F61" s="151" t="s">
        <v>78</v>
      </c>
      <c r="G61" s="173">
        <v>1205956.5</v>
      </c>
    </row>
    <row r="62" spans="1:7" ht="24.75" customHeight="1">
      <c r="A62" s="29" t="s">
        <v>77</v>
      </c>
      <c r="B62" s="70" t="s">
        <v>74</v>
      </c>
      <c r="C62" s="14" t="s">
        <v>13</v>
      </c>
      <c r="D62" s="12" t="s">
        <v>10</v>
      </c>
      <c r="E62" s="12" t="s">
        <v>107</v>
      </c>
      <c r="F62" s="151" t="s">
        <v>35</v>
      </c>
      <c r="G62" s="173">
        <v>3000</v>
      </c>
    </row>
    <row r="63" spans="1:7" ht="21.75" customHeight="1">
      <c r="A63" s="42" t="s">
        <v>63</v>
      </c>
      <c r="B63" s="133" t="s">
        <v>74</v>
      </c>
      <c r="C63" s="43" t="s">
        <v>14</v>
      </c>
      <c r="D63" s="62"/>
      <c r="E63" s="62"/>
      <c r="F63" s="63"/>
      <c r="G63" s="115">
        <f>G64</f>
        <v>1059593.6</v>
      </c>
    </row>
    <row r="64" spans="1:7" ht="21" customHeight="1">
      <c r="A64" s="64" t="s">
        <v>8</v>
      </c>
      <c r="B64" s="70" t="s">
        <v>74</v>
      </c>
      <c r="C64" s="65" t="s">
        <v>14</v>
      </c>
      <c r="D64" s="13" t="s">
        <v>10</v>
      </c>
      <c r="E64" s="13"/>
      <c r="F64" s="41"/>
      <c r="G64" s="163">
        <f>G65+G67+G69</f>
        <v>1059593.6</v>
      </c>
    </row>
    <row r="65" spans="1:7" ht="19.5" customHeight="1">
      <c r="A65" s="67" t="s">
        <v>64</v>
      </c>
      <c r="B65" s="148" t="s">
        <v>74</v>
      </c>
      <c r="C65" s="68" t="s">
        <v>14</v>
      </c>
      <c r="D65" s="22" t="s">
        <v>10</v>
      </c>
      <c r="E65" s="22" t="s">
        <v>65</v>
      </c>
      <c r="F65" s="152"/>
      <c r="G65" s="175">
        <f>G66</f>
        <v>720000</v>
      </c>
    </row>
    <row r="66" spans="1:7" ht="42.75" customHeight="1">
      <c r="A66" s="87" t="s">
        <v>9</v>
      </c>
      <c r="B66" s="70" t="s">
        <v>74</v>
      </c>
      <c r="C66" s="69" t="s">
        <v>14</v>
      </c>
      <c r="D66" s="12" t="s">
        <v>10</v>
      </c>
      <c r="E66" s="12" t="s">
        <v>65</v>
      </c>
      <c r="F66" s="151" t="s">
        <v>66</v>
      </c>
      <c r="G66" s="165">
        <v>720000</v>
      </c>
    </row>
    <row r="67" spans="1:7" ht="51">
      <c r="A67" s="89" t="s">
        <v>80</v>
      </c>
      <c r="B67" s="148" t="s">
        <v>74</v>
      </c>
      <c r="C67" s="93" t="s">
        <v>14</v>
      </c>
      <c r="D67" s="94" t="s">
        <v>10</v>
      </c>
      <c r="E67" s="94" t="s">
        <v>82</v>
      </c>
      <c r="F67" s="153"/>
      <c r="G67" s="176">
        <f>G68</f>
        <v>315603.6</v>
      </c>
    </row>
    <row r="68" spans="1:7" ht="38.25">
      <c r="A68" s="90" t="s">
        <v>9</v>
      </c>
      <c r="B68" s="70" t="s">
        <v>74</v>
      </c>
      <c r="C68" s="69" t="s">
        <v>14</v>
      </c>
      <c r="D68" s="12" t="s">
        <v>10</v>
      </c>
      <c r="E68" s="12" t="s">
        <v>82</v>
      </c>
      <c r="F68" s="151" t="s">
        <v>66</v>
      </c>
      <c r="G68" s="165">
        <v>315603.6</v>
      </c>
    </row>
    <row r="69" spans="1:7" ht="51">
      <c r="A69" s="91" t="s">
        <v>81</v>
      </c>
      <c r="B69" s="148" t="s">
        <v>74</v>
      </c>
      <c r="C69" s="93" t="s">
        <v>14</v>
      </c>
      <c r="D69" s="94" t="s">
        <v>10</v>
      </c>
      <c r="E69" s="94" t="s">
        <v>83</v>
      </c>
      <c r="F69" s="153"/>
      <c r="G69" s="176">
        <f>G70</f>
        <v>23990</v>
      </c>
    </row>
    <row r="70" spans="1:7" ht="38.25">
      <c r="A70" s="90" t="s">
        <v>9</v>
      </c>
      <c r="B70" s="70" t="s">
        <v>74</v>
      </c>
      <c r="C70" s="69" t="s">
        <v>14</v>
      </c>
      <c r="D70" s="12" t="s">
        <v>10</v>
      </c>
      <c r="E70" s="12" t="s">
        <v>83</v>
      </c>
      <c r="F70" s="151" t="s">
        <v>66</v>
      </c>
      <c r="G70" s="165">
        <v>23990</v>
      </c>
    </row>
    <row r="71" spans="1:7" ht="15.75">
      <c r="A71" s="92" t="s">
        <v>67</v>
      </c>
      <c r="B71" s="133" t="s">
        <v>74</v>
      </c>
      <c r="C71" s="95"/>
      <c r="D71" s="95"/>
      <c r="E71" s="96"/>
      <c r="F71" s="97"/>
      <c r="G71" s="115">
        <f>G8+G33+G39+G45+G58+G63</f>
        <v>5726226</v>
      </c>
    </row>
    <row r="72" ht="12.75">
      <c r="B72" s="71"/>
    </row>
    <row r="73" ht="12.75">
      <c r="B73" s="71"/>
    </row>
    <row r="74" ht="12.75">
      <c r="B74" s="71"/>
    </row>
    <row r="75" ht="12.75">
      <c r="B75" s="71"/>
    </row>
    <row r="76" ht="12.75">
      <c r="B76" s="71"/>
    </row>
    <row r="77" ht="12.75">
      <c r="B77" s="71"/>
    </row>
    <row r="78" ht="12.75">
      <c r="B78" s="71"/>
    </row>
    <row r="79" ht="12.75">
      <c r="B79" s="71"/>
    </row>
    <row r="80" ht="12.75">
      <c r="B80" s="71"/>
    </row>
    <row r="81" ht="12.75">
      <c r="B81" s="71"/>
    </row>
    <row r="82" ht="12.75">
      <c r="B82" s="71"/>
    </row>
    <row r="83" ht="12.75">
      <c r="B83" s="71"/>
    </row>
    <row r="84" ht="12.75">
      <c r="B84" s="71"/>
    </row>
    <row r="85" ht="12.75">
      <c r="B85" s="71"/>
    </row>
    <row r="86" ht="12.75">
      <c r="B86" s="71"/>
    </row>
  </sheetData>
  <sheetProtection/>
  <mergeCells count="2">
    <mergeCell ref="E1:G1"/>
    <mergeCell ref="A4:G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="93" zoomScaleNormal="93" zoomScalePageLayoutView="0" workbookViewId="0" topLeftCell="A1">
      <selection activeCell="H28" sqref="H28"/>
    </sheetView>
  </sheetViews>
  <sheetFormatPr defaultColWidth="9.140625" defaultRowHeight="12.75"/>
  <cols>
    <col min="1" max="1" width="76.28125" style="0" customWidth="1"/>
    <col min="2" max="2" width="4.7109375" style="0" customWidth="1"/>
    <col min="3" max="3" width="4.28125" style="0" customWidth="1"/>
    <col min="4" max="4" width="14.28125" style="0" customWidth="1"/>
    <col min="5" max="5" width="5.140625" style="0" customWidth="1"/>
    <col min="6" max="6" width="15.00390625" style="0" customWidth="1"/>
  </cols>
  <sheetData>
    <row r="1" spans="4:6" ht="18" customHeight="1">
      <c r="D1" s="184" t="s">
        <v>70</v>
      </c>
      <c r="E1" s="184"/>
      <c r="F1" s="184"/>
    </row>
    <row r="2" spans="4:8" ht="18.75" customHeight="1">
      <c r="D2" s="1" t="s">
        <v>71</v>
      </c>
      <c r="E2" s="1"/>
      <c r="H2" s="2"/>
    </row>
    <row r="3" spans="2:8" ht="12.75" customHeight="1">
      <c r="B3" s="23"/>
      <c r="D3" s="23" t="s">
        <v>72</v>
      </c>
      <c r="E3" s="1"/>
      <c r="H3" s="2"/>
    </row>
    <row r="4" spans="1:8" ht="40.5" customHeight="1">
      <c r="A4" s="185" t="s">
        <v>91</v>
      </c>
      <c r="B4" s="185"/>
      <c r="C4" s="185"/>
      <c r="D4" s="185"/>
      <c r="E4" s="185"/>
      <c r="F4" s="186"/>
      <c r="G4" s="187"/>
      <c r="H4" s="2"/>
    </row>
    <row r="5" spans="6:8" ht="12.75">
      <c r="F5" s="2"/>
      <c r="G5" s="2"/>
      <c r="H5" s="2"/>
    </row>
    <row r="6" spans="1:5" ht="23.25" customHeight="1">
      <c r="A6" s="188"/>
      <c r="B6" s="188"/>
      <c r="C6" s="188"/>
      <c r="D6" s="188"/>
      <c r="E6" s="188"/>
    </row>
    <row r="7" spans="1:6" ht="13.5" thickBot="1">
      <c r="A7" s="3"/>
      <c r="B7" s="4"/>
      <c r="C7" s="4"/>
      <c r="D7" s="1"/>
      <c r="E7" s="1"/>
      <c r="F7" s="5" t="s">
        <v>17</v>
      </c>
    </row>
    <row r="8" spans="1:6" ht="48.75" customHeight="1" thickBot="1">
      <c r="A8" s="6" t="s">
        <v>18</v>
      </c>
      <c r="B8" s="73" t="s">
        <v>19</v>
      </c>
      <c r="C8" s="10" t="s">
        <v>20</v>
      </c>
      <c r="D8" s="131" t="s">
        <v>21</v>
      </c>
      <c r="E8" s="177" t="s">
        <v>22</v>
      </c>
      <c r="F8" s="178" t="s">
        <v>104</v>
      </c>
    </row>
    <row r="9" spans="1:6" ht="16.5" thickBot="1">
      <c r="A9" s="134" t="s">
        <v>23</v>
      </c>
      <c r="B9" s="139" t="s">
        <v>10</v>
      </c>
      <c r="C9" s="140"/>
      <c r="D9" s="140"/>
      <c r="E9" s="141"/>
      <c r="F9" s="115">
        <f>F10+F14+F30+F33</f>
        <v>1306701.34</v>
      </c>
    </row>
    <row r="10" spans="1:6" ht="27.75" customHeight="1">
      <c r="A10" s="135" t="s">
        <v>24</v>
      </c>
      <c r="B10" s="142" t="s">
        <v>10</v>
      </c>
      <c r="C10" s="143" t="s">
        <v>11</v>
      </c>
      <c r="D10" s="143"/>
      <c r="E10" s="158"/>
      <c r="F10" s="163">
        <f>F11</f>
        <v>470000</v>
      </c>
    </row>
    <row r="11" spans="1:6" ht="15.75" customHeight="1">
      <c r="A11" s="27" t="s">
        <v>25</v>
      </c>
      <c r="B11" s="25" t="s">
        <v>10</v>
      </c>
      <c r="C11" s="11" t="s">
        <v>11</v>
      </c>
      <c r="D11" s="11" t="s">
        <v>26</v>
      </c>
      <c r="E11" s="150"/>
      <c r="F11" s="164">
        <f>F12+F13</f>
        <v>470000</v>
      </c>
    </row>
    <row r="12" spans="1:6" ht="28.5" customHeight="1">
      <c r="A12" s="29" t="s">
        <v>27</v>
      </c>
      <c r="B12" s="14" t="s">
        <v>10</v>
      </c>
      <c r="C12" s="12" t="s">
        <v>11</v>
      </c>
      <c r="D12" s="12" t="s">
        <v>26</v>
      </c>
      <c r="E12" s="151" t="s">
        <v>28</v>
      </c>
      <c r="F12" s="165">
        <v>350000</v>
      </c>
    </row>
    <row r="13" spans="1:6" ht="28.5" customHeight="1">
      <c r="A13" s="29" t="s">
        <v>0</v>
      </c>
      <c r="B13" s="14" t="s">
        <v>10</v>
      </c>
      <c r="C13" s="12" t="s">
        <v>11</v>
      </c>
      <c r="D13" s="12" t="s">
        <v>26</v>
      </c>
      <c r="E13" s="151" t="s">
        <v>29</v>
      </c>
      <c r="F13" s="165">
        <v>120000</v>
      </c>
    </row>
    <row r="14" spans="1:6" ht="29.25" customHeight="1">
      <c r="A14" s="136" t="s">
        <v>30</v>
      </c>
      <c r="B14" s="24" t="s">
        <v>10</v>
      </c>
      <c r="C14" s="13" t="s">
        <v>15</v>
      </c>
      <c r="D14" s="13"/>
      <c r="E14" s="41"/>
      <c r="F14" s="163">
        <f>F15+F22+F24+F26</f>
        <v>801001.3400000001</v>
      </c>
    </row>
    <row r="15" spans="1:6" ht="28.5" customHeight="1">
      <c r="A15" s="137" t="s">
        <v>31</v>
      </c>
      <c r="B15" s="25" t="s">
        <v>10</v>
      </c>
      <c r="C15" s="11" t="s">
        <v>15</v>
      </c>
      <c r="D15" s="11" t="s">
        <v>32</v>
      </c>
      <c r="E15" s="150"/>
      <c r="F15" s="164">
        <f>SUM(F16:F21)</f>
        <v>742001.3400000001</v>
      </c>
    </row>
    <row r="16" spans="1:6" ht="28.5" customHeight="1">
      <c r="A16" s="29" t="s">
        <v>27</v>
      </c>
      <c r="B16" s="14" t="s">
        <v>10</v>
      </c>
      <c r="C16" s="12" t="s">
        <v>15</v>
      </c>
      <c r="D16" s="12" t="s">
        <v>32</v>
      </c>
      <c r="E16" s="151" t="s">
        <v>28</v>
      </c>
      <c r="F16" s="165">
        <v>320000</v>
      </c>
    </row>
    <row r="17" spans="1:6" ht="12.75" customHeight="1">
      <c r="A17" s="29" t="s">
        <v>1</v>
      </c>
      <c r="B17" s="14" t="s">
        <v>10</v>
      </c>
      <c r="C17" s="12" t="s">
        <v>15</v>
      </c>
      <c r="D17" s="12" t="s">
        <v>32</v>
      </c>
      <c r="E17" s="151" t="s">
        <v>33</v>
      </c>
      <c r="F17" s="165">
        <v>20000</v>
      </c>
    </row>
    <row r="18" spans="1:6" ht="30.75" customHeight="1">
      <c r="A18" s="29" t="s">
        <v>0</v>
      </c>
      <c r="B18" s="14" t="s">
        <v>10</v>
      </c>
      <c r="C18" s="12" t="s">
        <v>15</v>
      </c>
      <c r="D18" s="12" t="s">
        <v>32</v>
      </c>
      <c r="E18" s="151" t="s">
        <v>29</v>
      </c>
      <c r="F18" s="165">
        <v>110000</v>
      </c>
    </row>
    <row r="19" spans="1:6" ht="14.25" customHeight="1">
      <c r="A19" s="29" t="s">
        <v>34</v>
      </c>
      <c r="B19" s="14" t="s">
        <v>10</v>
      </c>
      <c r="C19" s="12" t="s">
        <v>15</v>
      </c>
      <c r="D19" s="12" t="s">
        <v>32</v>
      </c>
      <c r="E19" s="151" t="s">
        <v>35</v>
      </c>
      <c r="F19" s="165">
        <f>272000+0.94+0.4</f>
        <v>272001.34</v>
      </c>
    </row>
    <row r="20" spans="1:6" ht="21" customHeight="1">
      <c r="A20" s="29" t="s">
        <v>37</v>
      </c>
      <c r="B20" s="14" t="s">
        <v>10</v>
      </c>
      <c r="C20" s="12" t="s">
        <v>15</v>
      </c>
      <c r="D20" s="12" t="s">
        <v>32</v>
      </c>
      <c r="E20" s="151" t="s">
        <v>38</v>
      </c>
      <c r="F20" s="165">
        <v>10000</v>
      </c>
    </row>
    <row r="21" spans="1:6" ht="15.75" customHeight="1">
      <c r="A21" s="29" t="s">
        <v>3</v>
      </c>
      <c r="B21" s="14" t="s">
        <v>10</v>
      </c>
      <c r="C21" s="12" t="s">
        <v>15</v>
      </c>
      <c r="D21" s="12" t="s">
        <v>32</v>
      </c>
      <c r="E21" s="151" t="s">
        <v>39</v>
      </c>
      <c r="F21" s="165">
        <v>10000</v>
      </c>
    </row>
    <row r="22" spans="1:6" ht="30" customHeight="1">
      <c r="A22" s="27" t="s">
        <v>95</v>
      </c>
      <c r="B22" s="25" t="s">
        <v>10</v>
      </c>
      <c r="C22" s="11" t="s">
        <v>15</v>
      </c>
      <c r="D22" s="11" t="s">
        <v>68</v>
      </c>
      <c r="E22" s="150"/>
      <c r="F22" s="164">
        <f>F23</f>
        <v>10000</v>
      </c>
    </row>
    <row r="23" spans="1:6" ht="21" customHeight="1">
      <c r="A23" s="138" t="s">
        <v>2</v>
      </c>
      <c r="B23" s="14" t="s">
        <v>10</v>
      </c>
      <c r="C23" s="12" t="s">
        <v>15</v>
      </c>
      <c r="D23" s="12" t="s">
        <v>68</v>
      </c>
      <c r="E23" s="151" t="s">
        <v>36</v>
      </c>
      <c r="F23" s="165">
        <v>10000</v>
      </c>
    </row>
    <row r="24" spans="1:6" ht="28.5" customHeight="1">
      <c r="A24" s="27" t="s">
        <v>40</v>
      </c>
      <c r="B24" s="25" t="s">
        <v>10</v>
      </c>
      <c r="C24" s="11" t="s">
        <v>15</v>
      </c>
      <c r="D24" s="11" t="s">
        <v>41</v>
      </c>
      <c r="E24" s="150"/>
      <c r="F24" s="164">
        <f>F25</f>
        <v>47000</v>
      </c>
    </row>
    <row r="25" spans="1:6" ht="18" customHeight="1">
      <c r="A25" s="138" t="s">
        <v>2</v>
      </c>
      <c r="B25" s="14" t="s">
        <v>10</v>
      </c>
      <c r="C25" s="12" t="s">
        <v>15</v>
      </c>
      <c r="D25" s="12" t="s">
        <v>41</v>
      </c>
      <c r="E25" s="151" t="s">
        <v>36</v>
      </c>
      <c r="F25" s="165">
        <f>50000-3000</f>
        <v>47000</v>
      </c>
    </row>
    <row r="26" spans="1:6" ht="41.25" customHeight="1">
      <c r="A26" s="130" t="s">
        <v>42</v>
      </c>
      <c r="B26" s="15" t="s">
        <v>10</v>
      </c>
      <c r="C26" s="16" t="s">
        <v>15</v>
      </c>
      <c r="D26" s="16" t="s">
        <v>43</v>
      </c>
      <c r="E26" s="159"/>
      <c r="F26" s="166">
        <f>F27</f>
        <v>2000</v>
      </c>
    </row>
    <row r="27" spans="1:6" ht="21.75" customHeight="1">
      <c r="A27" s="29" t="s">
        <v>34</v>
      </c>
      <c r="B27" s="14" t="s">
        <v>10</v>
      </c>
      <c r="C27" s="12" t="s">
        <v>15</v>
      </c>
      <c r="D27" s="12" t="s">
        <v>43</v>
      </c>
      <c r="E27" s="151" t="s">
        <v>35</v>
      </c>
      <c r="F27" s="165">
        <v>2000</v>
      </c>
    </row>
    <row r="28" spans="1:6" ht="16.5" customHeight="1">
      <c r="A28" s="136" t="s">
        <v>94</v>
      </c>
      <c r="B28" s="24" t="s">
        <v>10</v>
      </c>
      <c r="C28" s="13" t="s">
        <v>16</v>
      </c>
      <c r="D28" s="13"/>
      <c r="E28" s="41"/>
      <c r="F28" s="165">
        <f>F29</f>
        <v>28073</v>
      </c>
    </row>
    <row r="29" spans="1:6" ht="22.5" customHeight="1">
      <c r="A29" s="32" t="s">
        <v>96</v>
      </c>
      <c r="B29" s="25" t="s">
        <v>10</v>
      </c>
      <c r="C29" s="11" t="s">
        <v>16</v>
      </c>
      <c r="D29" s="11" t="s">
        <v>93</v>
      </c>
      <c r="E29" s="150"/>
      <c r="F29" s="164">
        <v>28073</v>
      </c>
    </row>
    <row r="30" spans="1:6" ht="12.75" customHeight="1">
      <c r="A30" s="29" t="s">
        <v>34</v>
      </c>
      <c r="B30" s="14" t="s">
        <v>10</v>
      </c>
      <c r="C30" s="12" t="s">
        <v>16</v>
      </c>
      <c r="D30" s="12" t="s">
        <v>93</v>
      </c>
      <c r="E30" s="151" t="s">
        <v>35</v>
      </c>
      <c r="F30" s="165">
        <v>28073</v>
      </c>
    </row>
    <row r="31" spans="1:6" ht="14.25" customHeight="1">
      <c r="A31" s="136" t="s">
        <v>4</v>
      </c>
      <c r="B31" s="24" t="s">
        <v>10</v>
      </c>
      <c r="C31" s="13" t="s">
        <v>44</v>
      </c>
      <c r="D31" s="13"/>
      <c r="E31" s="41"/>
      <c r="F31" s="164">
        <f>F32</f>
        <v>7627</v>
      </c>
    </row>
    <row r="32" spans="1:6" ht="16.5" customHeight="1">
      <c r="A32" s="32" t="s">
        <v>45</v>
      </c>
      <c r="B32" s="25" t="s">
        <v>10</v>
      </c>
      <c r="C32" s="11" t="s">
        <v>44</v>
      </c>
      <c r="D32" s="11" t="s">
        <v>46</v>
      </c>
      <c r="E32" s="150"/>
      <c r="F32" s="165">
        <f>F33</f>
        <v>7627</v>
      </c>
    </row>
    <row r="33" spans="1:6" ht="16.5" customHeight="1">
      <c r="A33" s="29" t="s">
        <v>34</v>
      </c>
      <c r="B33" s="14" t="s">
        <v>10</v>
      </c>
      <c r="C33" s="12" t="s">
        <v>44</v>
      </c>
      <c r="D33" s="12" t="s">
        <v>46</v>
      </c>
      <c r="E33" s="151" t="s">
        <v>35</v>
      </c>
      <c r="F33" s="165">
        <f>8000-373</f>
        <v>7627</v>
      </c>
    </row>
    <row r="34" spans="1:6" ht="16.5" customHeight="1">
      <c r="A34" s="42" t="s">
        <v>47</v>
      </c>
      <c r="B34" s="43" t="s">
        <v>11</v>
      </c>
      <c r="C34" s="44"/>
      <c r="D34" s="44"/>
      <c r="E34" s="45"/>
      <c r="F34" s="115">
        <f>F35</f>
        <v>82000</v>
      </c>
    </row>
    <row r="35" spans="1:6" ht="12.75">
      <c r="A35" s="39" t="s">
        <v>5</v>
      </c>
      <c r="B35" s="40" t="s">
        <v>11</v>
      </c>
      <c r="C35" s="13" t="s">
        <v>12</v>
      </c>
      <c r="D35" s="13"/>
      <c r="E35" s="41"/>
      <c r="F35" s="163">
        <f>F36</f>
        <v>82000</v>
      </c>
    </row>
    <row r="36" spans="1:6" ht="27.75" customHeight="1">
      <c r="A36" s="46" t="s">
        <v>48</v>
      </c>
      <c r="B36" s="37" t="s">
        <v>11</v>
      </c>
      <c r="C36" s="11" t="s">
        <v>12</v>
      </c>
      <c r="D36" s="11" t="s">
        <v>49</v>
      </c>
      <c r="E36" s="150"/>
      <c r="F36" s="164">
        <f>F37+F39+F38</f>
        <v>82000</v>
      </c>
    </row>
    <row r="37" spans="1:6" ht="25.5">
      <c r="A37" s="87" t="s">
        <v>27</v>
      </c>
      <c r="B37" s="38" t="s">
        <v>11</v>
      </c>
      <c r="C37" s="12" t="s">
        <v>12</v>
      </c>
      <c r="D37" s="12" t="s">
        <v>49</v>
      </c>
      <c r="E37" s="151" t="s">
        <v>28</v>
      </c>
      <c r="F37" s="165">
        <v>60000</v>
      </c>
    </row>
    <row r="38" spans="1:6" ht="25.5">
      <c r="A38" s="88" t="s">
        <v>0</v>
      </c>
      <c r="B38" s="38" t="s">
        <v>11</v>
      </c>
      <c r="C38" s="12" t="s">
        <v>12</v>
      </c>
      <c r="D38" s="12" t="s">
        <v>49</v>
      </c>
      <c r="E38" s="151" t="s">
        <v>29</v>
      </c>
      <c r="F38" s="165">
        <v>20000</v>
      </c>
    </row>
    <row r="39" spans="1:6" ht="16.5" customHeight="1">
      <c r="A39" s="87" t="s">
        <v>34</v>
      </c>
      <c r="B39" s="38" t="s">
        <v>11</v>
      </c>
      <c r="C39" s="12" t="s">
        <v>12</v>
      </c>
      <c r="D39" s="12" t="s">
        <v>49</v>
      </c>
      <c r="E39" s="151" t="s">
        <v>35</v>
      </c>
      <c r="F39" s="165">
        <v>2000</v>
      </c>
    </row>
    <row r="40" spans="1:6" ht="15.75">
      <c r="A40" s="34" t="s">
        <v>50</v>
      </c>
      <c r="B40" s="26" t="s">
        <v>12</v>
      </c>
      <c r="C40" s="17"/>
      <c r="D40" s="17"/>
      <c r="E40" s="160"/>
      <c r="F40" s="167">
        <f>F41</f>
        <v>79010</v>
      </c>
    </row>
    <row r="41" spans="1:6" ht="12.75">
      <c r="A41" s="35" t="s">
        <v>6</v>
      </c>
      <c r="B41" s="24" t="s">
        <v>12</v>
      </c>
      <c r="C41" s="13" t="s">
        <v>69</v>
      </c>
      <c r="D41" s="13"/>
      <c r="E41" s="41"/>
      <c r="F41" s="163">
        <f>F42+F44</f>
        <v>79010</v>
      </c>
    </row>
    <row r="42" spans="1:6" ht="12.75">
      <c r="A42" s="27" t="s">
        <v>51</v>
      </c>
      <c r="B42" s="25" t="s">
        <v>12</v>
      </c>
      <c r="C42" s="11" t="s">
        <v>69</v>
      </c>
      <c r="D42" s="11" t="s">
        <v>52</v>
      </c>
      <c r="E42" s="150"/>
      <c r="F42" s="164">
        <f>F43</f>
        <v>3000</v>
      </c>
    </row>
    <row r="43" spans="1:6" ht="12.75">
      <c r="A43" s="29" t="s">
        <v>34</v>
      </c>
      <c r="B43" s="14" t="s">
        <v>12</v>
      </c>
      <c r="C43" s="12" t="s">
        <v>69</v>
      </c>
      <c r="D43" s="12" t="s">
        <v>52</v>
      </c>
      <c r="E43" s="151" t="s">
        <v>35</v>
      </c>
      <c r="F43" s="165">
        <v>3000</v>
      </c>
    </row>
    <row r="44" spans="1:6" ht="12.75">
      <c r="A44" s="27" t="s">
        <v>97</v>
      </c>
      <c r="B44" s="25" t="s">
        <v>12</v>
      </c>
      <c r="C44" s="11" t="s">
        <v>69</v>
      </c>
      <c r="D44" s="11" t="s">
        <v>98</v>
      </c>
      <c r="E44" s="150"/>
      <c r="F44" s="164">
        <f>F45</f>
        <v>76010</v>
      </c>
    </row>
    <row r="45" spans="1:6" ht="12.75">
      <c r="A45" s="29" t="s">
        <v>34</v>
      </c>
      <c r="B45" s="14" t="s">
        <v>12</v>
      </c>
      <c r="C45" s="12" t="s">
        <v>69</v>
      </c>
      <c r="D45" s="12" t="s">
        <v>98</v>
      </c>
      <c r="E45" s="151" t="s">
        <v>35</v>
      </c>
      <c r="F45" s="165">
        <f>76010</f>
        <v>76010</v>
      </c>
    </row>
    <row r="46" spans="1:6" ht="15.75">
      <c r="A46" s="42" t="s">
        <v>53</v>
      </c>
      <c r="B46" s="47" t="s">
        <v>15</v>
      </c>
      <c r="C46" s="48"/>
      <c r="D46" s="48"/>
      <c r="E46" s="49"/>
      <c r="F46" s="115">
        <f>F47</f>
        <v>1989964.5599999998</v>
      </c>
    </row>
    <row r="47" spans="1:6" ht="12.75">
      <c r="A47" s="50" t="s">
        <v>54</v>
      </c>
      <c r="B47" s="51" t="s">
        <v>15</v>
      </c>
      <c r="C47" s="18" t="s">
        <v>55</v>
      </c>
      <c r="D47" s="18"/>
      <c r="E47" s="156"/>
      <c r="F47" s="168">
        <f>F48+F55+F57+F50+F52</f>
        <v>1989964.5599999998</v>
      </c>
    </row>
    <row r="48" spans="1:6" ht="33.75" customHeight="1">
      <c r="A48" s="52" t="s">
        <v>79</v>
      </c>
      <c r="B48" s="53" t="s">
        <v>15</v>
      </c>
      <c r="C48" s="20" t="s">
        <v>55</v>
      </c>
      <c r="D48" s="20" t="s">
        <v>100</v>
      </c>
      <c r="E48" s="154"/>
      <c r="F48" s="169">
        <f>F49</f>
        <v>870175.17</v>
      </c>
    </row>
    <row r="49" spans="1:6" ht="12.75">
      <c r="A49" s="87" t="s">
        <v>34</v>
      </c>
      <c r="B49" s="54" t="s">
        <v>15</v>
      </c>
      <c r="C49" s="21" t="s">
        <v>55</v>
      </c>
      <c r="D49" s="21" t="s">
        <v>100</v>
      </c>
      <c r="E49" s="155" t="s">
        <v>35</v>
      </c>
      <c r="F49" s="170">
        <v>870175.17</v>
      </c>
    </row>
    <row r="50" spans="1:6" ht="25.5">
      <c r="A50" s="52" t="s">
        <v>99</v>
      </c>
      <c r="B50" s="53" t="s">
        <v>15</v>
      </c>
      <c r="C50" s="20" t="s">
        <v>55</v>
      </c>
      <c r="D50" s="21" t="s">
        <v>101</v>
      </c>
      <c r="E50" s="154"/>
      <c r="F50" s="171">
        <v>248960.2</v>
      </c>
    </row>
    <row r="51" spans="1:6" ht="18" customHeight="1">
      <c r="A51" s="87" t="s">
        <v>34</v>
      </c>
      <c r="B51" s="54" t="s">
        <v>15</v>
      </c>
      <c r="C51" s="21" t="s">
        <v>55</v>
      </c>
      <c r="D51" s="21" t="s">
        <v>101</v>
      </c>
      <c r="E51" s="155" t="s">
        <v>35</v>
      </c>
      <c r="F51" s="170">
        <v>248960.2</v>
      </c>
    </row>
    <row r="52" spans="1:6" ht="14.25" customHeight="1">
      <c r="A52" s="52" t="s">
        <v>102</v>
      </c>
      <c r="B52" s="53" t="s">
        <v>15</v>
      </c>
      <c r="C52" s="20" t="s">
        <v>55</v>
      </c>
      <c r="D52" s="21" t="s">
        <v>103</v>
      </c>
      <c r="E52" s="154"/>
      <c r="F52" s="171">
        <f>F53</f>
        <v>66389.39</v>
      </c>
    </row>
    <row r="53" spans="1:6" ht="24.75" customHeight="1">
      <c r="A53" s="87" t="s">
        <v>34</v>
      </c>
      <c r="B53" s="54" t="s">
        <v>15</v>
      </c>
      <c r="C53" s="21" t="s">
        <v>55</v>
      </c>
      <c r="D53" s="21" t="s">
        <v>103</v>
      </c>
      <c r="E53" s="155" t="s">
        <v>35</v>
      </c>
      <c r="F53" s="170">
        <v>66389.39</v>
      </c>
    </row>
    <row r="54" spans="1:6" ht="19.5" customHeight="1">
      <c r="A54" s="55" t="s">
        <v>56</v>
      </c>
      <c r="B54" s="56" t="s">
        <v>15</v>
      </c>
      <c r="C54" s="19" t="s">
        <v>55</v>
      </c>
      <c r="D54" s="19" t="s">
        <v>57</v>
      </c>
      <c r="E54" s="157"/>
      <c r="F54" s="172">
        <f>F55+F57</f>
        <v>804439.8</v>
      </c>
    </row>
    <row r="55" spans="1:6" ht="26.25" customHeight="1">
      <c r="A55" s="52" t="s">
        <v>58</v>
      </c>
      <c r="B55" s="53" t="s">
        <v>15</v>
      </c>
      <c r="C55" s="20" t="s">
        <v>55</v>
      </c>
      <c r="D55" s="20" t="s">
        <v>59</v>
      </c>
      <c r="E55" s="154"/>
      <c r="F55" s="171">
        <f>F56</f>
        <v>353400</v>
      </c>
    </row>
    <row r="56" spans="1:6" ht="24.75" customHeight="1">
      <c r="A56" s="87" t="s">
        <v>34</v>
      </c>
      <c r="B56" s="54" t="s">
        <v>15</v>
      </c>
      <c r="C56" s="21" t="s">
        <v>55</v>
      </c>
      <c r="D56" s="21" t="s">
        <v>59</v>
      </c>
      <c r="E56" s="155" t="s">
        <v>35</v>
      </c>
      <c r="F56" s="173">
        <v>353400</v>
      </c>
    </row>
    <row r="57" spans="1:6" ht="15" customHeight="1">
      <c r="A57" s="52" t="s">
        <v>60</v>
      </c>
      <c r="B57" s="53" t="s">
        <v>15</v>
      </c>
      <c r="C57" s="20" t="s">
        <v>55</v>
      </c>
      <c r="D57" s="20" t="s">
        <v>61</v>
      </c>
      <c r="E57" s="154"/>
      <c r="F57" s="169">
        <f>F58</f>
        <v>451039.8</v>
      </c>
    </row>
    <row r="58" spans="1:6" ht="13.5" thickBot="1">
      <c r="A58" s="87" t="s">
        <v>34</v>
      </c>
      <c r="B58" s="54" t="s">
        <v>15</v>
      </c>
      <c r="C58" s="21" t="s">
        <v>55</v>
      </c>
      <c r="D58" s="19" t="s">
        <v>61</v>
      </c>
      <c r="E58" s="155" t="s">
        <v>35</v>
      </c>
      <c r="F58" s="173">
        <v>451039.8</v>
      </c>
    </row>
    <row r="59" spans="1:6" ht="29.25" customHeight="1" thickBot="1">
      <c r="A59" s="57" t="s">
        <v>62</v>
      </c>
      <c r="B59" s="58" t="s">
        <v>13</v>
      </c>
      <c r="C59" s="58"/>
      <c r="D59" s="58"/>
      <c r="E59" s="161"/>
      <c r="F59" s="167">
        <f>F60</f>
        <v>1208956.5</v>
      </c>
    </row>
    <row r="60" spans="1:6" ht="12.75">
      <c r="A60" s="59" t="s">
        <v>7</v>
      </c>
      <c r="B60" s="60" t="s">
        <v>13</v>
      </c>
      <c r="C60" s="60" t="s">
        <v>10</v>
      </c>
      <c r="D60" s="60"/>
      <c r="E60" s="149"/>
      <c r="F60" s="174">
        <f>F61</f>
        <v>1208956.5</v>
      </c>
    </row>
    <row r="61" spans="1:6" ht="23.25" customHeight="1">
      <c r="A61" s="61" t="s">
        <v>75</v>
      </c>
      <c r="B61" s="25" t="s">
        <v>13</v>
      </c>
      <c r="C61" s="11" t="s">
        <v>10</v>
      </c>
      <c r="D61" s="11" t="s">
        <v>76</v>
      </c>
      <c r="E61" s="150"/>
      <c r="F61" s="173">
        <f>F63+F62</f>
        <v>1208956.5</v>
      </c>
    </row>
    <row r="62" spans="1:6" ht="28.5" customHeight="1">
      <c r="A62" s="29" t="s">
        <v>77</v>
      </c>
      <c r="B62" s="14" t="s">
        <v>13</v>
      </c>
      <c r="C62" s="12" t="s">
        <v>10</v>
      </c>
      <c r="D62" s="12" t="s">
        <v>76</v>
      </c>
      <c r="E62" s="151" t="s">
        <v>78</v>
      </c>
      <c r="F62" s="173">
        <v>1205956.5</v>
      </c>
    </row>
    <row r="63" spans="1:6" ht="36" customHeight="1">
      <c r="A63" s="29" t="s">
        <v>77</v>
      </c>
      <c r="B63" s="14" t="s">
        <v>13</v>
      </c>
      <c r="C63" s="12" t="s">
        <v>10</v>
      </c>
      <c r="D63" s="12" t="s">
        <v>107</v>
      </c>
      <c r="E63" s="151" t="s">
        <v>35</v>
      </c>
      <c r="F63" s="173">
        <v>3000</v>
      </c>
    </row>
    <row r="64" spans="1:6" ht="18" customHeight="1">
      <c r="A64" s="42" t="s">
        <v>63</v>
      </c>
      <c r="B64" s="43" t="s">
        <v>14</v>
      </c>
      <c r="C64" s="62"/>
      <c r="D64" s="62"/>
      <c r="E64" s="63"/>
      <c r="F64" s="115">
        <f>F65</f>
        <v>1059593.6</v>
      </c>
    </row>
    <row r="65" spans="1:6" ht="19.5" customHeight="1">
      <c r="A65" s="64" t="s">
        <v>8</v>
      </c>
      <c r="B65" s="65" t="s">
        <v>14</v>
      </c>
      <c r="C65" s="13" t="s">
        <v>10</v>
      </c>
      <c r="D65" s="13"/>
      <c r="E65" s="41"/>
      <c r="F65" s="163">
        <f>F66+F68+F70</f>
        <v>1059593.6</v>
      </c>
    </row>
    <row r="66" spans="1:6" ht="18" customHeight="1">
      <c r="A66" s="67" t="s">
        <v>64</v>
      </c>
      <c r="B66" s="68" t="s">
        <v>14</v>
      </c>
      <c r="C66" s="22" t="s">
        <v>10</v>
      </c>
      <c r="D66" s="22" t="s">
        <v>65</v>
      </c>
      <c r="E66" s="152"/>
      <c r="F66" s="175">
        <f>F67</f>
        <v>720000</v>
      </c>
    </row>
    <row r="67" spans="1:6" ht="41.25" customHeight="1">
      <c r="A67" s="87" t="s">
        <v>9</v>
      </c>
      <c r="B67" s="69" t="s">
        <v>14</v>
      </c>
      <c r="C67" s="12" t="s">
        <v>10</v>
      </c>
      <c r="D67" s="12" t="s">
        <v>65</v>
      </c>
      <c r="E67" s="151" t="s">
        <v>66</v>
      </c>
      <c r="F67" s="165">
        <v>720000</v>
      </c>
    </row>
    <row r="68" spans="1:6" ht="51">
      <c r="A68" s="89" t="s">
        <v>80</v>
      </c>
      <c r="B68" s="93" t="s">
        <v>14</v>
      </c>
      <c r="C68" s="94" t="s">
        <v>10</v>
      </c>
      <c r="D68" s="94" t="s">
        <v>82</v>
      </c>
      <c r="E68" s="153"/>
      <c r="F68" s="176">
        <f>F69</f>
        <v>315603.6</v>
      </c>
    </row>
    <row r="69" spans="1:6" ht="38.25">
      <c r="A69" s="90" t="s">
        <v>9</v>
      </c>
      <c r="B69" s="69" t="s">
        <v>14</v>
      </c>
      <c r="C69" s="12" t="s">
        <v>10</v>
      </c>
      <c r="D69" s="12" t="s">
        <v>82</v>
      </c>
      <c r="E69" s="151" t="s">
        <v>66</v>
      </c>
      <c r="F69" s="165">
        <v>315603.6</v>
      </c>
    </row>
    <row r="70" spans="1:6" ht="51">
      <c r="A70" s="91" t="s">
        <v>81</v>
      </c>
      <c r="B70" s="93" t="s">
        <v>14</v>
      </c>
      <c r="C70" s="94" t="s">
        <v>10</v>
      </c>
      <c r="D70" s="94" t="s">
        <v>83</v>
      </c>
      <c r="E70" s="153"/>
      <c r="F70" s="176">
        <f>F71</f>
        <v>23990</v>
      </c>
    </row>
    <row r="71" spans="1:6" ht="38.25">
      <c r="A71" s="90" t="s">
        <v>9</v>
      </c>
      <c r="B71" s="69" t="s">
        <v>14</v>
      </c>
      <c r="C71" s="12" t="s">
        <v>10</v>
      </c>
      <c r="D71" s="12" t="s">
        <v>83</v>
      </c>
      <c r="E71" s="151" t="s">
        <v>66</v>
      </c>
      <c r="F71" s="165">
        <v>23990</v>
      </c>
    </row>
    <row r="72" spans="1:6" ht="15.75">
      <c r="A72" s="92" t="s">
        <v>67</v>
      </c>
      <c r="B72" s="95"/>
      <c r="C72" s="95"/>
      <c r="D72" s="96"/>
      <c r="E72" s="97"/>
      <c r="F72" s="115">
        <f>F9+F34+F40+F46+F59+F64</f>
        <v>5726226</v>
      </c>
    </row>
  </sheetData>
  <sheetProtection/>
  <mergeCells count="4">
    <mergeCell ref="D1:F1"/>
    <mergeCell ref="A4:E4"/>
    <mergeCell ref="F4:G4"/>
    <mergeCell ref="A6:E6"/>
  </mergeCells>
  <printOptions/>
  <pageMargins left="0.7480314960629921" right="0.7480314960629921" top="0.3937007874015748" bottom="0.15748031496062992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75.57421875" style="0" customWidth="1"/>
    <col min="2" max="2" width="4.7109375" style="0" customWidth="1"/>
    <col min="3" max="3" width="4.28125" style="0" customWidth="1"/>
    <col min="4" max="4" width="14.28125" style="0" customWidth="1"/>
    <col min="5" max="5" width="5.140625" style="0" customWidth="1"/>
    <col min="6" max="7" width="15.00390625" style="0" customWidth="1"/>
    <col min="8" max="8" width="12.8515625" style="0" customWidth="1"/>
  </cols>
  <sheetData>
    <row r="1" ht="12.75">
      <c r="E1" s="116" t="s">
        <v>70</v>
      </c>
    </row>
    <row r="2" spans="5:11" ht="12" customHeight="1">
      <c r="E2" s="1" t="s">
        <v>71</v>
      </c>
      <c r="H2" s="2"/>
      <c r="I2" s="2"/>
      <c r="J2" s="2"/>
      <c r="K2" s="2"/>
    </row>
    <row r="3" spans="5:11" ht="12.75">
      <c r="E3" s="23" t="s">
        <v>92</v>
      </c>
      <c r="H3" s="2"/>
      <c r="I3" s="2"/>
      <c r="J3" s="2"/>
      <c r="K3" s="2"/>
    </row>
    <row r="4" spans="6:11" ht="12.75">
      <c r="F4" s="2"/>
      <c r="G4" s="2"/>
      <c r="H4" s="2"/>
      <c r="I4" s="2"/>
      <c r="J4" s="2"/>
      <c r="K4" s="2"/>
    </row>
    <row r="5" spans="1:6" ht="23.25" customHeight="1">
      <c r="A5" s="188" t="s">
        <v>91</v>
      </c>
      <c r="B5" s="188"/>
      <c r="C5" s="188"/>
      <c r="D5" s="188"/>
      <c r="E5" s="188"/>
      <c r="F5" s="188"/>
    </row>
    <row r="6" spans="1:7" ht="13.5" thickBot="1">
      <c r="A6" s="3"/>
      <c r="B6" s="4"/>
      <c r="C6" s="4"/>
      <c r="D6" s="1"/>
      <c r="E6" s="1"/>
      <c r="F6" s="5"/>
      <c r="G6" s="5" t="s">
        <v>84</v>
      </c>
    </row>
    <row r="7" spans="1:8" ht="48.75" customHeight="1" thickBot="1">
      <c r="A7" s="117" t="s">
        <v>18</v>
      </c>
      <c r="B7" s="118" t="s">
        <v>19</v>
      </c>
      <c r="C7" s="119" t="s">
        <v>20</v>
      </c>
      <c r="D7" s="120" t="s">
        <v>21</v>
      </c>
      <c r="E7" s="121" t="s">
        <v>22</v>
      </c>
      <c r="F7" s="122" t="s">
        <v>85</v>
      </c>
      <c r="G7" s="123" t="s">
        <v>106</v>
      </c>
      <c r="H7" s="124" t="s">
        <v>86</v>
      </c>
    </row>
    <row r="8" spans="1:8" ht="16.5" thickBot="1">
      <c r="A8" s="134" t="s">
        <v>23</v>
      </c>
      <c r="B8" s="139" t="s">
        <v>10</v>
      </c>
      <c r="C8" s="140"/>
      <c r="D8" s="140"/>
      <c r="E8" s="141"/>
      <c r="F8" s="98">
        <f>F9+F13+F29+F32</f>
        <v>1309700.94</v>
      </c>
      <c r="G8" s="98">
        <f>G9+G13+G29+G32</f>
        <v>1306701.34</v>
      </c>
      <c r="H8" s="125">
        <f>G8-F8</f>
        <v>-2999.5999999998603</v>
      </c>
    </row>
    <row r="9" spans="1:8" ht="24" customHeight="1">
      <c r="A9" s="135" t="s">
        <v>24</v>
      </c>
      <c r="B9" s="142" t="s">
        <v>10</v>
      </c>
      <c r="C9" s="143" t="s">
        <v>11</v>
      </c>
      <c r="D9" s="143"/>
      <c r="E9" s="143"/>
      <c r="F9" s="99">
        <f>F10</f>
        <v>470000</v>
      </c>
      <c r="G9" s="99">
        <f>G10</f>
        <v>470000</v>
      </c>
      <c r="H9" s="74">
        <f>G9-F9</f>
        <v>0</v>
      </c>
    </row>
    <row r="10" spans="1:8" ht="15.75" customHeight="1">
      <c r="A10" s="27" t="s">
        <v>25</v>
      </c>
      <c r="B10" s="25" t="s">
        <v>10</v>
      </c>
      <c r="C10" s="11" t="s">
        <v>11</v>
      </c>
      <c r="D10" s="11" t="s">
        <v>26</v>
      </c>
      <c r="E10" s="11"/>
      <c r="F10" s="100">
        <f>F11+F12</f>
        <v>470000</v>
      </c>
      <c r="G10" s="100">
        <f>G11+G12</f>
        <v>470000</v>
      </c>
      <c r="H10" s="126">
        <f aca="true" t="shared" si="0" ref="H10:H70">G10-F10</f>
        <v>0</v>
      </c>
    </row>
    <row r="11" spans="1:8" ht="26.25" customHeight="1">
      <c r="A11" s="29" t="s">
        <v>27</v>
      </c>
      <c r="B11" s="14" t="s">
        <v>10</v>
      </c>
      <c r="C11" s="12" t="s">
        <v>11</v>
      </c>
      <c r="D11" s="12" t="s">
        <v>26</v>
      </c>
      <c r="E11" s="12" t="s">
        <v>28</v>
      </c>
      <c r="F11" s="101">
        <v>350000</v>
      </c>
      <c r="G11" s="101">
        <v>350000</v>
      </c>
      <c r="H11" s="126">
        <f t="shared" si="0"/>
        <v>0</v>
      </c>
    </row>
    <row r="12" spans="1:8" ht="28.5" customHeight="1">
      <c r="A12" s="29" t="s">
        <v>0</v>
      </c>
      <c r="B12" s="14" t="s">
        <v>10</v>
      </c>
      <c r="C12" s="12" t="s">
        <v>11</v>
      </c>
      <c r="D12" s="12" t="s">
        <v>26</v>
      </c>
      <c r="E12" s="12" t="s">
        <v>29</v>
      </c>
      <c r="F12" s="101">
        <v>120000</v>
      </c>
      <c r="G12" s="101">
        <v>120000</v>
      </c>
      <c r="H12" s="126">
        <f t="shared" si="0"/>
        <v>0</v>
      </c>
    </row>
    <row r="13" spans="1:8" ht="29.25" customHeight="1">
      <c r="A13" s="136" t="s">
        <v>30</v>
      </c>
      <c r="B13" s="24" t="s">
        <v>10</v>
      </c>
      <c r="C13" s="13" t="s">
        <v>15</v>
      </c>
      <c r="D13" s="13"/>
      <c r="E13" s="13"/>
      <c r="F13" s="102">
        <f>F14+F21+F23+F25</f>
        <v>804000.94</v>
      </c>
      <c r="G13" s="102">
        <f>G14+G21+G23+G25</f>
        <v>801001.3400000001</v>
      </c>
      <c r="H13" s="163">
        <f>H14+H21+H23+H25</f>
        <v>-2999.5999999998603</v>
      </c>
    </row>
    <row r="14" spans="1:8" ht="28.5" customHeight="1">
      <c r="A14" s="137" t="s">
        <v>31</v>
      </c>
      <c r="B14" s="25" t="s">
        <v>10</v>
      </c>
      <c r="C14" s="11" t="s">
        <v>15</v>
      </c>
      <c r="D14" s="11" t="s">
        <v>32</v>
      </c>
      <c r="E14" s="11"/>
      <c r="F14" s="100">
        <f>SUM(F15:F20)</f>
        <v>742000.94</v>
      </c>
      <c r="G14" s="100">
        <f>SUM(G15:G20)</f>
        <v>742001.3400000001</v>
      </c>
      <c r="H14" s="126">
        <f t="shared" si="0"/>
        <v>0.4000000001396984</v>
      </c>
    </row>
    <row r="15" spans="1:8" ht="28.5" customHeight="1">
      <c r="A15" s="29" t="s">
        <v>27</v>
      </c>
      <c r="B15" s="14" t="s">
        <v>10</v>
      </c>
      <c r="C15" s="12" t="s">
        <v>15</v>
      </c>
      <c r="D15" s="12" t="s">
        <v>32</v>
      </c>
      <c r="E15" s="12" t="s">
        <v>28</v>
      </c>
      <c r="F15" s="101">
        <v>320000</v>
      </c>
      <c r="G15" s="101">
        <v>320000</v>
      </c>
      <c r="H15" s="126">
        <f t="shared" si="0"/>
        <v>0</v>
      </c>
    </row>
    <row r="16" spans="1:8" ht="12.75" customHeight="1">
      <c r="A16" s="29" t="s">
        <v>1</v>
      </c>
      <c r="B16" s="14" t="s">
        <v>10</v>
      </c>
      <c r="C16" s="12" t="s">
        <v>15</v>
      </c>
      <c r="D16" s="12" t="s">
        <v>32</v>
      </c>
      <c r="E16" s="12" t="s">
        <v>33</v>
      </c>
      <c r="F16" s="101">
        <v>20000</v>
      </c>
      <c r="G16" s="101">
        <v>20000</v>
      </c>
      <c r="H16" s="126">
        <f t="shared" si="0"/>
        <v>0</v>
      </c>
    </row>
    <row r="17" spans="1:8" ht="30.75" customHeight="1">
      <c r="A17" s="29" t="s">
        <v>0</v>
      </c>
      <c r="B17" s="14" t="s">
        <v>10</v>
      </c>
      <c r="C17" s="12" t="s">
        <v>15</v>
      </c>
      <c r="D17" s="12" t="s">
        <v>32</v>
      </c>
      <c r="E17" s="12" t="s">
        <v>29</v>
      </c>
      <c r="F17" s="101">
        <v>110000</v>
      </c>
      <c r="G17" s="101">
        <v>110000</v>
      </c>
      <c r="H17" s="126">
        <f t="shared" si="0"/>
        <v>0</v>
      </c>
    </row>
    <row r="18" spans="1:8" ht="14.25" customHeight="1">
      <c r="A18" s="29" t="s">
        <v>34</v>
      </c>
      <c r="B18" s="14" t="s">
        <v>10</v>
      </c>
      <c r="C18" s="12" t="s">
        <v>15</v>
      </c>
      <c r="D18" s="12" t="s">
        <v>32</v>
      </c>
      <c r="E18" s="12" t="s">
        <v>35</v>
      </c>
      <c r="F18" s="101">
        <f>272000+0.94</f>
        <v>272000.94</v>
      </c>
      <c r="G18" s="101">
        <f>272000+0.94+0.4</f>
        <v>272001.34</v>
      </c>
      <c r="H18" s="126">
        <f t="shared" si="0"/>
        <v>0.40000000002328306</v>
      </c>
    </row>
    <row r="19" spans="1:8" ht="19.5" customHeight="1">
      <c r="A19" s="29" t="s">
        <v>37</v>
      </c>
      <c r="B19" s="14" t="s">
        <v>10</v>
      </c>
      <c r="C19" s="12" t="s">
        <v>15</v>
      </c>
      <c r="D19" s="12" t="s">
        <v>32</v>
      </c>
      <c r="E19" s="12" t="s">
        <v>38</v>
      </c>
      <c r="F19" s="101">
        <v>10000</v>
      </c>
      <c r="G19" s="101">
        <v>10000</v>
      </c>
      <c r="H19" s="126">
        <f t="shared" si="0"/>
        <v>0</v>
      </c>
    </row>
    <row r="20" spans="1:8" ht="16.5" customHeight="1">
      <c r="A20" s="29" t="s">
        <v>3</v>
      </c>
      <c r="B20" s="14" t="s">
        <v>10</v>
      </c>
      <c r="C20" s="12" t="s">
        <v>15</v>
      </c>
      <c r="D20" s="12" t="s">
        <v>32</v>
      </c>
      <c r="E20" s="12" t="s">
        <v>39</v>
      </c>
      <c r="F20" s="101">
        <v>10000</v>
      </c>
      <c r="G20" s="101">
        <v>10000</v>
      </c>
      <c r="H20" s="126">
        <f t="shared" si="0"/>
        <v>0</v>
      </c>
    </row>
    <row r="21" spans="1:8" ht="30" customHeight="1">
      <c r="A21" s="27" t="s">
        <v>95</v>
      </c>
      <c r="B21" s="25" t="s">
        <v>10</v>
      </c>
      <c r="C21" s="11" t="s">
        <v>15</v>
      </c>
      <c r="D21" s="11" t="s">
        <v>68</v>
      </c>
      <c r="E21" s="11"/>
      <c r="F21" s="100">
        <f>F22</f>
        <v>10000</v>
      </c>
      <c r="G21" s="100">
        <f>G22</f>
        <v>10000</v>
      </c>
      <c r="H21" s="126">
        <f t="shared" si="0"/>
        <v>0</v>
      </c>
    </row>
    <row r="22" spans="1:8" ht="18.75" customHeight="1">
      <c r="A22" s="138" t="s">
        <v>2</v>
      </c>
      <c r="B22" s="14" t="s">
        <v>10</v>
      </c>
      <c r="C22" s="12" t="s">
        <v>15</v>
      </c>
      <c r="D22" s="12" t="s">
        <v>68</v>
      </c>
      <c r="E22" s="12" t="s">
        <v>36</v>
      </c>
      <c r="F22" s="101">
        <v>10000</v>
      </c>
      <c r="G22" s="101">
        <v>10000</v>
      </c>
      <c r="H22" s="126">
        <f t="shared" si="0"/>
        <v>0</v>
      </c>
    </row>
    <row r="23" spans="1:8" ht="27.75" customHeight="1">
      <c r="A23" s="27" t="s">
        <v>40</v>
      </c>
      <c r="B23" s="25" t="s">
        <v>10</v>
      </c>
      <c r="C23" s="11" t="s">
        <v>15</v>
      </c>
      <c r="D23" s="11" t="s">
        <v>41</v>
      </c>
      <c r="E23" s="11"/>
      <c r="F23" s="100">
        <f>F24</f>
        <v>50000</v>
      </c>
      <c r="G23" s="100">
        <f>G24</f>
        <v>47000</v>
      </c>
      <c r="H23" s="126">
        <f t="shared" si="0"/>
        <v>-3000</v>
      </c>
    </row>
    <row r="24" spans="1:8" ht="15.75" customHeight="1">
      <c r="A24" s="138" t="s">
        <v>2</v>
      </c>
      <c r="B24" s="14" t="s">
        <v>10</v>
      </c>
      <c r="C24" s="12" t="s">
        <v>15</v>
      </c>
      <c r="D24" s="12" t="s">
        <v>41</v>
      </c>
      <c r="E24" s="12" t="s">
        <v>36</v>
      </c>
      <c r="F24" s="101">
        <v>50000</v>
      </c>
      <c r="G24" s="101">
        <v>47000</v>
      </c>
      <c r="H24" s="126">
        <f t="shared" si="0"/>
        <v>-3000</v>
      </c>
    </row>
    <row r="25" spans="1:8" ht="37.5" customHeight="1">
      <c r="A25" s="130" t="s">
        <v>42</v>
      </c>
      <c r="B25" s="15" t="s">
        <v>10</v>
      </c>
      <c r="C25" s="16" t="s">
        <v>15</v>
      </c>
      <c r="D25" s="16" t="s">
        <v>43</v>
      </c>
      <c r="E25" s="16"/>
      <c r="F25" s="103">
        <f>F26</f>
        <v>2000</v>
      </c>
      <c r="G25" s="103">
        <f>G26</f>
        <v>2000</v>
      </c>
      <c r="H25" s="126">
        <f t="shared" si="0"/>
        <v>0</v>
      </c>
    </row>
    <row r="26" spans="1:8" ht="16.5" customHeight="1">
      <c r="A26" s="29" t="s">
        <v>34</v>
      </c>
      <c r="B26" s="14" t="s">
        <v>10</v>
      </c>
      <c r="C26" s="12" t="s">
        <v>15</v>
      </c>
      <c r="D26" s="12" t="s">
        <v>43</v>
      </c>
      <c r="E26" s="12" t="s">
        <v>35</v>
      </c>
      <c r="F26" s="101">
        <v>2000</v>
      </c>
      <c r="G26" s="101">
        <v>2000</v>
      </c>
      <c r="H26" s="126">
        <f t="shared" si="0"/>
        <v>0</v>
      </c>
    </row>
    <row r="27" spans="1:8" ht="16.5" customHeight="1">
      <c r="A27" s="136" t="s">
        <v>94</v>
      </c>
      <c r="B27" s="24" t="s">
        <v>10</v>
      </c>
      <c r="C27" s="13" t="s">
        <v>16</v>
      </c>
      <c r="D27" s="13"/>
      <c r="E27" s="13"/>
      <c r="F27" s="101">
        <f>F28</f>
        <v>28073</v>
      </c>
      <c r="G27" s="101">
        <f>G28</f>
        <v>28073</v>
      </c>
      <c r="H27" s="126">
        <f t="shared" si="0"/>
        <v>0</v>
      </c>
    </row>
    <row r="28" spans="1:8" ht="16.5" customHeight="1">
      <c r="A28" s="32" t="s">
        <v>96</v>
      </c>
      <c r="B28" s="25" t="s">
        <v>10</v>
      </c>
      <c r="C28" s="11" t="s">
        <v>16</v>
      </c>
      <c r="D28" s="11" t="s">
        <v>93</v>
      </c>
      <c r="E28" s="11"/>
      <c r="F28" s="100">
        <v>28073</v>
      </c>
      <c r="G28" s="100">
        <v>28073</v>
      </c>
      <c r="H28" s="126">
        <f t="shared" si="0"/>
        <v>0</v>
      </c>
    </row>
    <row r="29" spans="1:8" ht="16.5" customHeight="1">
      <c r="A29" s="29" t="s">
        <v>34</v>
      </c>
      <c r="B29" s="14" t="s">
        <v>10</v>
      </c>
      <c r="C29" s="12" t="s">
        <v>16</v>
      </c>
      <c r="D29" s="12" t="s">
        <v>93</v>
      </c>
      <c r="E29" s="12" t="s">
        <v>35</v>
      </c>
      <c r="F29" s="101">
        <v>28073</v>
      </c>
      <c r="G29" s="101">
        <v>28073</v>
      </c>
      <c r="H29" s="126">
        <f t="shared" si="0"/>
        <v>0</v>
      </c>
    </row>
    <row r="30" spans="1:8" ht="16.5" customHeight="1">
      <c r="A30" s="136" t="s">
        <v>4</v>
      </c>
      <c r="B30" s="24" t="s">
        <v>10</v>
      </c>
      <c r="C30" s="13" t="s">
        <v>44</v>
      </c>
      <c r="D30" s="13"/>
      <c r="E30" s="13"/>
      <c r="F30" s="100">
        <f>F31</f>
        <v>7627</v>
      </c>
      <c r="G30" s="100">
        <f>G31</f>
        <v>7627</v>
      </c>
      <c r="H30" s="126">
        <f t="shared" si="0"/>
        <v>0</v>
      </c>
    </row>
    <row r="31" spans="1:8" ht="16.5" customHeight="1">
      <c r="A31" s="32" t="s">
        <v>45</v>
      </c>
      <c r="B31" s="25" t="s">
        <v>10</v>
      </c>
      <c r="C31" s="11" t="s">
        <v>44</v>
      </c>
      <c r="D31" s="11" t="s">
        <v>46</v>
      </c>
      <c r="E31" s="11"/>
      <c r="F31" s="101">
        <f>F32</f>
        <v>7627</v>
      </c>
      <c r="G31" s="101">
        <f>G32</f>
        <v>7627</v>
      </c>
      <c r="H31" s="126">
        <f t="shared" si="0"/>
        <v>0</v>
      </c>
    </row>
    <row r="32" spans="1:8" ht="16.5" customHeight="1">
      <c r="A32" s="29" t="s">
        <v>34</v>
      </c>
      <c r="B32" s="14" t="s">
        <v>10</v>
      </c>
      <c r="C32" s="12" t="s">
        <v>44</v>
      </c>
      <c r="D32" s="12" t="s">
        <v>46</v>
      </c>
      <c r="E32" s="12" t="s">
        <v>35</v>
      </c>
      <c r="F32" s="30">
        <f>8000-373</f>
        <v>7627</v>
      </c>
      <c r="G32" s="30">
        <f>8000-373</f>
        <v>7627</v>
      </c>
      <c r="H32" s="126">
        <f t="shared" si="0"/>
        <v>0</v>
      </c>
    </row>
    <row r="33" spans="1:8" ht="15.75">
      <c r="A33" s="42" t="s">
        <v>47</v>
      </c>
      <c r="B33" s="43" t="s">
        <v>11</v>
      </c>
      <c r="C33" s="44"/>
      <c r="D33" s="44"/>
      <c r="E33" s="45"/>
      <c r="F33" s="104">
        <f>F34</f>
        <v>82000</v>
      </c>
      <c r="G33" s="104">
        <f>G34</f>
        <v>82000</v>
      </c>
      <c r="H33" s="126">
        <f t="shared" si="0"/>
        <v>0</v>
      </c>
    </row>
    <row r="34" spans="1:8" ht="14.25" customHeight="1">
      <c r="A34" s="39" t="s">
        <v>5</v>
      </c>
      <c r="B34" s="40" t="s">
        <v>11</v>
      </c>
      <c r="C34" s="13" t="s">
        <v>12</v>
      </c>
      <c r="D34" s="13"/>
      <c r="E34" s="41"/>
      <c r="F34" s="102">
        <f>F35</f>
        <v>82000</v>
      </c>
      <c r="G34" s="102">
        <f>G35</f>
        <v>82000</v>
      </c>
      <c r="H34" s="126">
        <f t="shared" si="0"/>
        <v>0</v>
      </c>
    </row>
    <row r="35" spans="1:8" ht="25.5">
      <c r="A35" s="46" t="s">
        <v>48</v>
      </c>
      <c r="B35" s="37" t="s">
        <v>11</v>
      </c>
      <c r="C35" s="11" t="s">
        <v>12</v>
      </c>
      <c r="D35" s="11" t="s">
        <v>49</v>
      </c>
      <c r="E35" s="11"/>
      <c r="F35" s="100">
        <f>F36+F38+F37</f>
        <v>82000</v>
      </c>
      <c r="G35" s="100">
        <f>G36+G38+G37</f>
        <v>82000</v>
      </c>
      <c r="H35" s="126">
        <f t="shared" si="0"/>
        <v>0</v>
      </c>
    </row>
    <row r="36" spans="1:8" ht="25.5">
      <c r="A36" s="87" t="s">
        <v>27</v>
      </c>
      <c r="B36" s="38" t="s">
        <v>11</v>
      </c>
      <c r="C36" s="12" t="s">
        <v>12</v>
      </c>
      <c r="D36" s="12" t="s">
        <v>49</v>
      </c>
      <c r="E36" s="12" t="s">
        <v>28</v>
      </c>
      <c r="F36" s="101">
        <v>60000</v>
      </c>
      <c r="G36" s="101">
        <v>60000</v>
      </c>
      <c r="H36" s="126">
        <f t="shared" si="0"/>
        <v>0</v>
      </c>
    </row>
    <row r="37" spans="1:8" ht="30" customHeight="1">
      <c r="A37" s="88" t="s">
        <v>0</v>
      </c>
      <c r="B37" s="38" t="s">
        <v>11</v>
      </c>
      <c r="C37" s="12" t="s">
        <v>12</v>
      </c>
      <c r="D37" s="12" t="s">
        <v>49</v>
      </c>
      <c r="E37" s="12" t="s">
        <v>29</v>
      </c>
      <c r="F37" s="101">
        <v>20000</v>
      </c>
      <c r="G37" s="101">
        <v>20000</v>
      </c>
      <c r="H37" s="126">
        <f t="shared" si="0"/>
        <v>0</v>
      </c>
    </row>
    <row r="38" spans="1:8" ht="12.75">
      <c r="A38" s="87" t="s">
        <v>34</v>
      </c>
      <c r="B38" s="38" t="s">
        <v>11</v>
      </c>
      <c r="C38" s="12" t="s">
        <v>12</v>
      </c>
      <c r="D38" s="12" t="s">
        <v>49</v>
      </c>
      <c r="E38" s="12" t="s">
        <v>35</v>
      </c>
      <c r="F38" s="101">
        <v>2000</v>
      </c>
      <c r="G38" s="101">
        <v>2000</v>
      </c>
      <c r="H38" s="126">
        <f t="shared" si="0"/>
        <v>0</v>
      </c>
    </row>
    <row r="39" spans="1:8" ht="15.75">
      <c r="A39" s="34" t="s">
        <v>50</v>
      </c>
      <c r="B39" s="26" t="s">
        <v>12</v>
      </c>
      <c r="C39" s="17"/>
      <c r="D39" s="17"/>
      <c r="E39" s="17"/>
      <c r="F39" s="33">
        <f>F40</f>
        <v>79010</v>
      </c>
      <c r="G39" s="33">
        <f>G40</f>
        <v>79010</v>
      </c>
      <c r="H39" s="126">
        <f t="shared" si="0"/>
        <v>0</v>
      </c>
    </row>
    <row r="40" spans="1:8" ht="12.75">
      <c r="A40" s="35" t="s">
        <v>6</v>
      </c>
      <c r="B40" s="24" t="s">
        <v>12</v>
      </c>
      <c r="C40" s="13" t="s">
        <v>69</v>
      </c>
      <c r="D40" s="13"/>
      <c r="E40" s="13"/>
      <c r="F40" s="31">
        <f>F41+F43</f>
        <v>79010</v>
      </c>
      <c r="G40" s="31">
        <f>G41+G43</f>
        <v>79010</v>
      </c>
      <c r="H40" s="126">
        <f t="shared" si="0"/>
        <v>0</v>
      </c>
    </row>
    <row r="41" spans="1:8" ht="12.75">
      <c r="A41" s="27" t="s">
        <v>51</v>
      </c>
      <c r="B41" s="25" t="s">
        <v>12</v>
      </c>
      <c r="C41" s="11" t="s">
        <v>69</v>
      </c>
      <c r="D41" s="11" t="s">
        <v>52</v>
      </c>
      <c r="E41" s="11"/>
      <c r="F41" s="28">
        <f>F42</f>
        <v>3000</v>
      </c>
      <c r="G41" s="28">
        <f>G42</f>
        <v>3000</v>
      </c>
      <c r="H41" s="126">
        <f t="shared" si="0"/>
        <v>0</v>
      </c>
    </row>
    <row r="42" spans="1:8" ht="12.75">
      <c r="A42" s="29" t="s">
        <v>34</v>
      </c>
      <c r="B42" s="14" t="s">
        <v>12</v>
      </c>
      <c r="C42" s="12" t="s">
        <v>69</v>
      </c>
      <c r="D42" s="12" t="s">
        <v>52</v>
      </c>
      <c r="E42" s="12" t="s">
        <v>35</v>
      </c>
      <c r="F42" s="30">
        <v>3000</v>
      </c>
      <c r="G42" s="30">
        <v>3000</v>
      </c>
      <c r="H42" s="126">
        <f t="shared" si="0"/>
        <v>0</v>
      </c>
    </row>
    <row r="43" spans="1:8" ht="12.75">
      <c r="A43" s="27" t="s">
        <v>97</v>
      </c>
      <c r="B43" s="25" t="s">
        <v>12</v>
      </c>
      <c r="C43" s="11" t="s">
        <v>69</v>
      </c>
      <c r="D43" s="11" t="s">
        <v>98</v>
      </c>
      <c r="E43" s="11"/>
      <c r="F43" s="28">
        <f>F44</f>
        <v>76010</v>
      </c>
      <c r="G43" s="28">
        <f>G44</f>
        <v>76010</v>
      </c>
      <c r="H43" s="126">
        <f t="shared" si="0"/>
        <v>0</v>
      </c>
    </row>
    <row r="44" spans="1:8" ht="12.75">
      <c r="A44" s="29" t="s">
        <v>34</v>
      </c>
      <c r="B44" s="14" t="s">
        <v>12</v>
      </c>
      <c r="C44" s="12" t="s">
        <v>69</v>
      </c>
      <c r="D44" s="12" t="s">
        <v>98</v>
      </c>
      <c r="E44" s="12" t="s">
        <v>35</v>
      </c>
      <c r="F44" s="30">
        <v>76010</v>
      </c>
      <c r="G44" s="30">
        <v>76010</v>
      </c>
      <c r="H44" s="126">
        <f t="shared" si="0"/>
        <v>0</v>
      </c>
    </row>
    <row r="45" spans="1:8" ht="15.75">
      <c r="A45" s="42" t="s">
        <v>53</v>
      </c>
      <c r="B45" s="47" t="s">
        <v>15</v>
      </c>
      <c r="C45" s="48"/>
      <c r="D45" s="48"/>
      <c r="E45" s="49"/>
      <c r="F45" s="105">
        <f>F46</f>
        <v>1989964.5599999998</v>
      </c>
      <c r="G45" s="105">
        <f>G46</f>
        <v>1989964.5599999998</v>
      </c>
      <c r="H45" s="126">
        <f t="shared" si="0"/>
        <v>0</v>
      </c>
    </row>
    <row r="46" spans="1:8" ht="12.75">
      <c r="A46" s="50" t="s">
        <v>54</v>
      </c>
      <c r="B46" s="51" t="s">
        <v>15</v>
      </c>
      <c r="C46" s="18" t="s">
        <v>55</v>
      </c>
      <c r="D46" s="18"/>
      <c r="E46" s="18"/>
      <c r="F46" s="106">
        <f>F47+F54+F56+F49+F51</f>
        <v>1989964.5599999998</v>
      </c>
      <c r="G46" s="106">
        <f>G47+G54+G56+G49+G51</f>
        <v>1989964.5599999998</v>
      </c>
      <c r="H46" s="126">
        <f t="shared" si="0"/>
        <v>0</v>
      </c>
    </row>
    <row r="47" spans="1:8" ht="39" customHeight="1">
      <c r="A47" s="52" t="s">
        <v>79</v>
      </c>
      <c r="B47" s="53" t="s">
        <v>15</v>
      </c>
      <c r="C47" s="20" t="s">
        <v>55</v>
      </c>
      <c r="D47" s="20" t="s">
        <v>100</v>
      </c>
      <c r="E47" s="20"/>
      <c r="F47" s="107">
        <f>F48</f>
        <v>870175.17</v>
      </c>
      <c r="G47" s="107">
        <f>G48</f>
        <v>870175.17</v>
      </c>
      <c r="H47" s="126">
        <f>G47-F47</f>
        <v>0</v>
      </c>
    </row>
    <row r="48" spans="1:8" ht="12.75">
      <c r="A48" s="87" t="s">
        <v>34</v>
      </c>
      <c r="B48" s="54" t="s">
        <v>15</v>
      </c>
      <c r="C48" s="21" t="s">
        <v>55</v>
      </c>
      <c r="D48" s="21" t="s">
        <v>100</v>
      </c>
      <c r="E48" s="21" t="s">
        <v>35</v>
      </c>
      <c r="F48" s="108">
        <v>870175.17</v>
      </c>
      <c r="G48" s="145">
        <v>870175.17</v>
      </c>
      <c r="H48" s="126">
        <f>G48-F48</f>
        <v>0</v>
      </c>
    </row>
    <row r="49" spans="1:8" ht="27.75" customHeight="1">
      <c r="A49" s="52" t="s">
        <v>99</v>
      </c>
      <c r="B49" s="53" t="s">
        <v>15</v>
      </c>
      <c r="C49" s="20" t="s">
        <v>55</v>
      </c>
      <c r="D49" s="21" t="s">
        <v>101</v>
      </c>
      <c r="E49" s="20"/>
      <c r="F49" s="107">
        <v>248960.2</v>
      </c>
      <c r="G49" s="146">
        <v>248960.2</v>
      </c>
      <c r="H49" s="126">
        <f>G49-F49</f>
        <v>0</v>
      </c>
    </row>
    <row r="50" spans="1:8" ht="12.75">
      <c r="A50" s="87" t="s">
        <v>34</v>
      </c>
      <c r="B50" s="54" t="s">
        <v>15</v>
      </c>
      <c r="C50" s="21" t="s">
        <v>55</v>
      </c>
      <c r="D50" s="21" t="s">
        <v>101</v>
      </c>
      <c r="E50" s="21" t="s">
        <v>35</v>
      </c>
      <c r="F50" s="108">
        <v>248960.2</v>
      </c>
      <c r="G50" s="145">
        <v>248960.2</v>
      </c>
      <c r="H50" s="126">
        <f>G50-F50</f>
        <v>0</v>
      </c>
    </row>
    <row r="51" spans="1:8" ht="25.5">
      <c r="A51" s="52" t="s">
        <v>102</v>
      </c>
      <c r="B51" s="53" t="s">
        <v>15</v>
      </c>
      <c r="C51" s="20" t="s">
        <v>55</v>
      </c>
      <c r="D51" s="21" t="s">
        <v>103</v>
      </c>
      <c r="E51" s="20"/>
      <c r="F51" s="107">
        <f>F52</f>
        <v>66389.39</v>
      </c>
      <c r="G51" s="146">
        <f>G52</f>
        <v>66389.39</v>
      </c>
      <c r="H51" s="126"/>
    </row>
    <row r="52" spans="1:8" ht="12.75">
      <c r="A52" s="87" t="s">
        <v>34</v>
      </c>
      <c r="B52" s="54" t="s">
        <v>15</v>
      </c>
      <c r="C52" s="21" t="s">
        <v>55</v>
      </c>
      <c r="D52" s="21" t="s">
        <v>103</v>
      </c>
      <c r="E52" s="21" t="s">
        <v>35</v>
      </c>
      <c r="F52" s="108">
        <v>66389.39</v>
      </c>
      <c r="G52" s="145">
        <v>66389.39</v>
      </c>
      <c r="H52" s="126"/>
    </row>
    <row r="53" spans="1:8" ht="12.75">
      <c r="A53" s="55" t="s">
        <v>56</v>
      </c>
      <c r="B53" s="56" t="s">
        <v>15</v>
      </c>
      <c r="C53" s="19" t="s">
        <v>55</v>
      </c>
      <c r="D53" s="19" t="s">
        <v>57</v>
      </c>
      <c r="E53" s="19"/>
      <c r="F53" s="109">
        <f>F54+F56</f>
        <v>804439.8</v>
      </c>
      <c r="G53" s="147">
        <f>G54+G56</f>
        <v>804439.8</v>
      </c>
      <c r="H53" s="126">
        <f t="shared" si="0"/>
        <v>0</v>
      </c>
    </row>
    <row r="54" spans="1:8" ht="25.5">
      <c r="A54" s="52" t="s">
        <v>58</v>
      </c>
      <c r="B54" s="53" t="s">
        <v>15</v>
      </c>
      <c r="C54" s="20" t="s">
        <v>55</v>
      </c>
      <c r="D54" s="20" t="s">
        <v>59</v>
      </c>
      <c r="E54" s="20"/>
      <c r="F54" s="107">
        <f>F55</f>
        <v>353400</v>
      </c>
      <c r="G54" s="146">
        <f>G55</f>
        <v>353400</v>
      </c>
      <c r="H54" s="126">
        <f t="shared" si="0"/>
        <v>0</v>
      </c>
    </row>
    <row r="55" spans="1:8" ht="12.75">
      <c r="A55" s="87" t="s">
        <v>34</v>
      </c>
      <c r="B55" s="54" t="s">
        <v>15</v>
      </c>
      <c r="C55" s="21" t="s">
        <v>55</v>
      </c>
      <c r="D55" s="21" t="s">
        <v>59</v>
      </c>
      <c r="E55" s="21" t="s">
        <v>35</v>
      </c>
      <c r="F55" s="108">
        <v>353400</v>
      </c>
      <c r="G55" s="108">
        <v>353400</v>
      </c>
      <c r="H55" s="126">
        <f t="shared" si="0"/>
        <v>0</v>
      </c>
    </row>
    <row r="56" spans="1:8" ht="12.75">
      <c r="A56" s="52" t="s">
        <v>60</v>
      </c>
      <c r="B56" s="53" t="s">
        <v>15</v>
      </c>
      <c r="C56" s="20" t="s">
        <v>55</v>
      </c>
      <c r="D56" s="20" t="s">
        <v>61</v>
      </c>
      <c r="E56" s="20"/>
      <c r="F56" s="107">
        <f>F57</f>
        <v>451039.8</v>
      </c>
      <c r="G56" s="107">
        <f>G57</f>
        <v>451039.8</v>
      </c>
      <c r="H56" s="126">
        <f t="shared" si="0"/>
        <v>0</v>
      </c>
    </row>
    <row r="57" spans="1:8" ht="20.25" customHeight="1" thickBot="1">
      <c r="A57" s="87" t="s">
        <v>34</v>
      </c>
      <c r="B57" s="54" t="s">
        <v>15</v>
      </c>
      <c r="C57" s="21" t="s">
        <v>55</v>
      </c>
      <c r="D57" s="19" t="s">
        <v>61</v>
      </c>
      <c r="E57" s="21" t="s">
        <v>35</v>
      </c>
      <c r="F57" s="108">
        <v>451039.8</v>
      </c>
      <c r="G57" s="108">
        <v>451039.8</v>
      </c>
      <c r="H57" s="126">
        <f t="shared" si="0"/>
        <v>0</v>
      </c>
    </row>
    <row r="58" spans="1:8" ht="20.25" customHeight="1" thickBot="1">
      <c r="A58" s="57" t="s">
        <v>62</v>
      </c>
      <c r="B58" s="58" t="s">
        <v>13</v>
      </c>
      <c r="C58" s="58"/>
      <c r="D58" s="58"/>
      <c r="E58" s="58"/>
      <c r="F58" s="110">
        <f>F59</f>
        <v>1205956.5</v>
      </c>
      <c r="G58" s="110">
        <f>G59</f>
        <v>1208956.5</v>
      </c>
      <c r="H58" s="126">
        <f t="shared" si="0"/>
        <v>3000</v>
      </c>
    </row>
    <row r="59" spans="1:8" ht="18.75" customHeight="1">
      <c r="A59" s="59" t="s">
        <v>7</v>
      </c>
      <c r="B59" s="60" t="s">
        <v>13</v>
      </c>
      <c r="C59" s="60" t="s">
        <v>10</v>
      </c>
      <c r="D59" s="60"/>
      <c r="E59" s="60"/>
      <c r="F59" s="111">
        <f>F60</f>
        <v>1205956.5</v>
      </c>
      <c r="G59" s="111">
        <f>G60</f>
        <v>1208956.5</v>
      </c>
      <c r="H59" s="126">
        <f t="shared" si="0"/>
        <v>3000</v>
      </c>
    </row>
    <row r="60" spans="1:8" ht="31.5" customHeight="1">
      <c r="A60" s="61" t="s">
        <v>75</v>
      </c>
      <c r="B60" s="25" t="s">
        <v>13</v>
      </c>
      <c r="C60" s="11" t="s">
        <v>10</v>
      </c>
      <c r="D60" s="11" t="s">
        <v>76</v>
      </c>
      <c r="E60" s="11"/>
      <c r="F60" s="108">
        <f>F62+F61</f>
        <v>1205956.5</v>
      </c>
      <c r="G60" s="108">
        <f>G62+G61</f>
        <v>1208956.5</v>
      </c>
      <c r="H60" s="126">
        <f t="shared" si="0"/>
        <v>3000</v>
      </c>
    </row>
    <row r="61" spans="1:8" ht="31.5" customHeight="1">
      <c r="A61" s="29" t="s">
        <v>77</v>
      </c>
      <c r="B61" s="14" t="s">
        <v>13</v>
      </c>
      <c r="C61" s="12" t="s">
        <v>10</v>
      </c>
      <c r="D61" s="12" t="s">
        <v>76</v>
      </c>
      <c r="E61" s="12" t="s">
        <v>78</v>
      </c>
      <c r="F61" s="108">
        <v>1205956.5</v>
      </c>
      <c r="G61" s="108">
        <v>1205956.5</v>
      </c>
      <c r="H61" s="126">
        <f>G61-F61</f>
        <v>0</v>
      </c>
    </row>
    <row r="62" spans="1:8" ht="34.5" customHeight="1">
      <c r="A62" s="29" t="s">
        <v>77</v>
      </c>
      <c r="B62" s="14" t="s">
        <v>13</v>
      </c>
      <c r="C62" s="12" t="s">
        <v>10</v>
      </c>
      <c r="D62" s="12" t="s">
        <v>107</v>
      </c>
      <c r="E62" s="12" t="s">
        <v>35</v>
      </c>
      <c r="F62" s="108">
        <v>0</v>
      </c>
      <c r="G62" s="108">
        <v>3000</v>
      </c>
      <c r="H62" s="126">
        <f t="shared" si="0"/>
        <v>3000</v>
      </c>
    </row>
    <row r="63" spans="1:8" ht="15.75">
      <c r="A63" s="42" t="s">
        <v>63</v>
      </c>
      <c r="B63" s="43" t="s">
        <v>14</v>
      </c>
      <c r="C63" s="62"/>
      <c r="D63" s="62"/>
      <c r="E63" s="63"/>
      <c r="F63" s="104">
        <f>F64</f>
        <v>1051990</v>
      </c>
      <c r="G63" s="104">
        <f>G64</f>
        <v>1059593.6</v>
      </c>
      <c r="H63" s="126">
        <f t="shared" si="0"/>
        <v>7603.600000000093</v>
      </c>
    </row>
    <row r="64" spans="1:8" ht="12.75">
      <c r="A64" s="64" t="s">
        <v>8</v>
      </c>
      <c r="B64" s="65" t="s">
        <v>14</v>
      </c>
      <c r="C64" s="13" t="s">
        <v>10</v>
      </c>
      <c r="D64" s="13"/>
      <c r="E64" s="66"/>
      <c r="F64" s="102">
        <f>F65+F67+F69</f>
        <v>1051990</v>
      </c>
      <c r="G64" s="102">
        <f>G65+G67+G69</f>
        <v>1059593.6</v>
      </c>
      <c r="H64" s="126">
        <f t="shared" si="0"/>
        <v>7603.600000000093</v>
      </c>
    </row>
    <row r="65" spans="1:8" ht="12.75">
      <c r="A65" s="67" t="s">
        <v>64</v>
      </c>
      <c r="B65" s="68" t="s">
        <v>14</v>
      </c>
      <c r="C65" s="22" t="s">
        <v>10</v>
      </c>
      <c r="D65" s="22" t="s">
        <v>65</v>
      </c>
      <c r="E65" s="22"/>
      <c r="F65" s="112">
        <f>F66</f>
        <v>720000</v>
      </c>
      <c r="G65" s="112">
        <f>G66</f>
        <v>720000</v>
      </c>
      <c r="H65" s="126">
        <f t="shared" si="0"/>
        <v>0</v>
      </c>
    </row>
    <row r="66" spans="1:8" ht="38.25">
      <c r="A66" s="87" t="s">
        <v>9</v>
      </c>
      <c r="B66" s="69" t="s">
        <v>14</v>
      </c>
      <c r="C66" s="12" t="s">
        <v>10</v>
      </c>
      <c r="D66" s="12" t="s">
        <v>65</v>
      </c>
      <c r="E66" s="12" t="s">
        <v>66</v>
      </c>
      <c r="F66" s="113">
        <v>720000</v>
      </c>
      <c r="G66" s="113">
        <v>720000</v>
      </c>
      <c r="H66" s="126">
        <f t="shared" si="0"/>
        <v>0</v>
      </c>
    </row>
    <row r="67" spans="1:8" ht="61.5" customHeight="1">
      <c r="A67" s="89" t="s">
        <v>80</v>
      </c>
      <c r="B67" s="93" t="s">
        <v>14</v>
      </c>
      <c r="C67" s="94" t="s">
        <v>10</v>
      </c>
      <c r="D67" s="94" t="s">
        <v>82</v>
      </c>
      <c r="E67" s="94"/>
      <c r="F67" s="114">
        <f>F68</f>
        <v>308000</v>
      </c>
      <c r="G67" s="114">
        <f>G68</f>
        <v>315603.6</v>
      </c>
      <c r="H67" s="126">
        <f t="shared" si="0"/>
        <v>7603.599999999977</v>
      </c>
    </row>
    <row r="68" spans="1:8" ht="37.5" customHeight="1">
      <c r="A68" s="90" t="s">
        <v>9</v>
      </c>
      <c r="B68" s="69" t="s">
        <v>14</v>
      </c>
      <c r="C68" s="12" t="s">
        <v>10</v>
      </c>
      <c r="D68" s="12" t="s">
        <v>82</v>
      </c>
      <c r="E68" s="12" t="s">
        <v>66</v>
      </c>
      <c r="F68" s="113">
        <v>308000</v>
      </c>
      <c r="G68" s="113">
        <v>315603.6</v>
      </c>
      <c r="H68" s="126">
        <f t="shared" si="0"/>
        <v>7603.599999999977</v>
      </c>
    </row>
    <row r="69" spans="1:8" ht="54" customHeight="1">
      <c r="A69" s="91" t="s">
        <v>81</v>
      </c>
      <c r="B69" s="93" t="s">
        <v>14</v>
      </c>
      <c r="C69" s="94" t="s">
        <v>10</v>
      </c>
      <c r="D69" s="94" t="s">
        <v>83</v>
      </c>
      <c r="E69" s="94"/>
      <c r="F69" s="114">
        <f>F70</f>
        <v>23990</v>
      </c>
      <c r="G69" s="114">
        <f>G70</f>
        <v>23990</v>
      </c>
      <c r="H69" s="126">
        <f t="shared" si="0"/>
        <v>0</v>
      </c>
    </row>
    <row r="70" spans="1:8" ht="43.5" customHeight="1">
      <c r="A70" s="90" t="s">
        <v>9</v>
      </c>
      <c r="B70" s="69" t="s">
        <v>14</v>
      </c>
      <c r="C70" s="12" t="s">
        <v>10</v>
      </c>
      <c r="D70" s="12" t="s">
        <v>83</v>
      </c>
      <c r="E70" s="12" t="s">
        <v>66</v>
      </c>
      <c r="F70" s="113">
        <v>23990</v>
      </c>
      <c r="G70" s="113">
        <v>23990</v>
      </c>
      <c r="H70" s="126">
        <f t="shared" si="0"/>
        <v>0</v>
      </c>
    </row>
    <row r="71" spans="1:11" ht="15.75">
      <c r="A71" s="92" t="s">
        <v>67</v>
      </c>
      <c r="B71" s="95"/>
      <c r="C71" s="95"/>
      <c r="D71" s="96"/>
      <c r="E71" s="97"/>
      <c r="F71" s="115">
        <f>F8+F33+F39+F45+F58+F63</f>
        <v>5718622</v>
      </c>
      <c r="G71" s="115">
        <f>G8+G33+G39+G45+G58+G63</f>
        <v>5726226</v>
      </c>
      <c r="H71" s="126">
        <f>G71-F71</f>
        <v>7604</v>
      </c>
      <c r="K71" s="127"/>
    </row>
    <row r="72" ht="12.75">
      <c r="H72" s="128"/>
    </row>
    <row r="73" spans="4:8" ht="12.75">
      <c r="D73" s="128" t="s">
        <v>87</v>
      </c>
      <c r="E73" s="128"/>
      <c r="F73" s="129">
        <f>F33+F25</f>
        <v>84000</v>
      </c>
      <c r="G73" s="129">
        <f>G33+G25+G47+G59+G67</f>
        <v>2478735.27</v>
      </c>
      <c r="H73" s="126">
        <f>G73-F73</f>
        <v>2394735.27</v>
      </c>
    </row>
    <row r="74" spans="4:8" ht="12.75">
      <c r="D74" s="128" t="s">
        <v>88</v>
      </c>
      <c r="E74" s="128"/>
      <c r="F74" s="126">
        <f>F8+F39+F45+F58+F63-F25</f>
        <v>5634622</v>
      </c>
      <c r="G74" s="126">
        <f>G8+G39+G45+G63-G25-G47-G67</f>
        <v>3247490.73</v>
      </c>
      <c r="H74" s="126">
        <f>G74-F74</f>
        <v>-2387131.27</v>
      </c>
    </row>
    <row r="75" spans="4:8" ht="12.75">
      <c r="D75" s="128" t="s">
        <v>89</v>
      </c>
      <c r="E75" s="128"/>
      <c r="F75" s="129">
        <v>0</v>
      </c>
      <c r="G75" s="129">
        <v>0</v>
      </c>
      <c r="H75" s="126">
        <f>G75-F75</f>
        <v>0</v>
      </c>
    </row>
    <row r="76" spans="4:8" ht="12.75">
      <c r="D76" s="128" t="s">
        <v>90</v>
      </c>
      <c r="E76" s="128"/>
      <c r="F76" s="129"/>
      <c r="G76" s="129"/>
      <c r="H76" s="126">
        <f>G76-F76</f>
        <v>0</v>
      </c>
    </row>
    <row r="77" spans="4:8" ht="12.75">
      <c r="D77" s="128"/>
      <c r="E77" s="128"/>
      <c r="F77" s="129">
        <f>SUM(F73:F76)</f>
        <v>5718622</v>
      </c>
      <c r="G77" s="129">
        <f>SUM(G73:G76)</f>
        <v>5726226</v>
      </c>
      <c r="H77" s="126">
        <f>G77-F77</f>
        <v>7604</v>
      </c>
    </row>
  </sheetData>
  <sheetProtection/>
  <mergeCells count="1">
    <mergeCell ref="A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2018-05-14T06:08:42Z</cp:lastPrinted>
  <dcterms:created xsi:type="dcterms:W3CDTF">2016-08-05T13:11:12Z</dcterms:created>
  <dcterms:modified xsi:type="dcterms:W3CDTF">2018-05-14T06:11:05Z</dcterms:modified>
  <cp:category/>
  <cp:version/>
  <cp:contentType/>
  <cp:contentStatus/>
</cp:coreProperties>
</file>