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  <sheet name="График возврата ком. банкам" sheetId="3" r:id="rId3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<sst xmlns="http://schemas.openxmlformats.org/spreadsheetml/2006/main" count="176" uniqueCount="88">
  <si>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</si>
  <si>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</si>
  <si>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</si>
  <si>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</si>
  <si>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</si>
  <si>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</si>
  <si>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</si>
  <si>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</si>
  <si>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</si>
  <si>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</si>
  <si>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</si>
  <si>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</si>
  <si>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</si>
  <si>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</si>
  <si>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</si>
  <si>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</si>
  <si>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</si>
  <si>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</si>
  <si>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</si>
  <si>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</si>
  <si>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</si>
  <si>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</si>
  <si>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</si>
  <si>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</si>
  <si>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</si>
  <si>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</si>
  <si>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</si>
  <si>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</si>
  <si>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</si>
  <si>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</si>
  <si>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</si>
  <si>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</si>
  <si>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</si>
  <si>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</si>
  <si>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</si>
  <si>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</si>
  <si>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</si>
  <si>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</si>
  <si>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Договор  от 9.12.2011 года</t>
  </si>
  <si>
    <t>Договор  от 1.02.2012 года</t>
  </si>
  <si>
    <t>2/3 действующей ставки рефинансирования ЦБ РФ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</si>
  <si>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</si>
  <si>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</si>
  <si>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</si>
  <si>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</si>
  <si>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</si>
  <si>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</si>
  <si>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</si>
  <si>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</si>
  <si>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</si>
  <si>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</si>
  <si>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</si>
  <si>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</si>
  <si>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</si>
  <si>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</si>
  <si>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</si>
  <si>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</si>
  <si>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</si>
  <si>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</si>
  <si>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</si>
  <si>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</si>
  <si>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</si>
  <si>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</si>
  <si>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</si>
  <si>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</si>
  <si>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</si>
  <si>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Долг на 1.01.2016</t>
  </si>
  <si>
    <t>Долг на 1.01.2017 года</t>
  </si>
  <si>
    <t>№ 039-026-К-2015 от 8.07.2015 (КК)</t>
  </si>
  <si>
    <t>Сумма по договору</t>
  </si>
  <si>
    <r>
      <t xml:space="preserve">Срок погашения по договору </t>
    </r>
    <r>
      <rPr>
        <b/>
        <u val="single"/>
        <sz val="10"/>
        <rFont val="Arial Cyr"/>
        <family val="0"/>
      </rPr>
      <t>7 июля 2016 года</t>
    </r>
  </si>
  <si>
    <t>Договор с ПАО Банк "Возрождение"</t>
  </si>
  <si>
    <t>График погашения задолженности перед кредитными организациями в 2016 году</t>
  </si>
  <si>
    <t>Начальник финансового управления  Кракулева А.Г.</t>
  </si>
  <si>
    <t>исполнитель: Непряхина Э.А.</t>
  </si>
  <si>
    <t>тел. (8 814 57) 5-14-83</t>
  </si>
  <si>
    <t>Муниципальный контракт № 007-мк/16 от 15.03.2016 года</t>
  </si>
  <si>
    <t>Договор № 16-1/16 от 25.05.2016 года</t>
  </si>
  <si>
    <t>Договор № 5-ЭА/0106300011116000009-0261284-01</t>
  </si>
  <si>
    <t>13,9 % годовых</t>
  </si>
  <si>
    <t>по состоянию на 1 сентября 2016 года</t>
  </si>
  <si>
    <t>Договор № 16-1 от 26.01.2012 года Соглашение № 16-1/12р от 24.06.2016 года</t>
  </si>
  <si>
    <t>Договор № 16-2/14 от 25.07.2014 года Соглашение № 16-2/14р от 24.06.2016 года</t>
  </si>
  <si>
    <t>Договор №16-4/14 от 25.12.2014 года Соглашение № 16-4/14р от 24.06.2016 года</t>
  </si>
  <si>
    <t>Договор № 16-2/16 от 29.07.2016 года</t>
  </si>
  <si>
    <t>Договор № 16-3/14 от 1.09.2014 года Соглашение № 16-3/14р от 24.06.2016 года</t>
  </si>
  <si>
    <t>г.Суоярви  1 сентября 2016 года</t>
  </si>
  <si>
    <t>г.Суоярви 5 сентября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</si>
</sst>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b/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5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53"/>
  <sheetViews>
    <sheetView tabSelected="1" zoomScalePageLayoutView="0" workbookViewId="0" topLeftCell="A28">
      <selection activeCell="G45" sqref="G45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34" t="s">
        <v>21</v>
      </c>
      <c r="O1" s="34"/>
      <c r="P1" s="34"/>
      <c r="Q1" s="34"/>
      <c r="R1" s="34"/>
      <c r="S1" s="34"/>
      <c r="T1" s="34"/>
    </row>
    <row r="2" spans="14:20" ht="12.75">
      <c r="N2" s="34" t="s">
        <v>22</v>
      </c>
      <c r="O2" s="34"/>
      <c r="P2" s="34"/>
      <c r="Q2" s="34"/>
      <c r="R2" s="34"/>
      <c r="S2" s="34"/>
      <c r="T2" s="34"/>
    </row>
    <row r="3" spans="14:20" ht="12.75">
      <c r="N3" s="34" t="s">
        <v>23</v>
      </c>
      <c r="O3" s="34"/>
      <c r="P3" s="34"/>
      <c r="Q3" s="34"/>
      <c r="R3" s="34"/>
      <c r="S3" s="34"/>
      <c r="T3" s="34"/>
    </row>
    <row r="4" spans="1:20" ht="18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8">
      <c r="A5" s="39" t="s">
        <v>80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38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35" t="s">
        <v>16</v>
      </c>
      <c r="B13" s="36"/>
      <c r="C13" s="3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90">
      <c r="A15" s="3">
        <v>1</v>
      </c>
      <c r="B15" s="7" t="s">
        <v>28</v>
      </c>
      <c r="C15" s="4" t="s">
        <v>81</v>
      </c>
      <c r="D15" s="4" t="s">
        <v>42</v>
      </c>
      <c r="E15" s="8">
        <v>20000000</v>
      </c>
      <c r="F15" s="9">
        <v>44185</v>
      </c>
      <c r="G15" s="4" t="s">
        <v>29</v>
      </c>
      <c r="H15" s="30">
        <v>12549000</v>
      </c>
      <c r="I15" s="30"/>
      <c r="J15" s="30"/>
      <c r="K15" s="31">
        <f aca="true" t="shared" si="0" ref="K15:K26">SUM(H15+I15-J15)</f>
        <v>12549000</v>
      </c>
      <c r="L15" s="4" t="s">
        <v>33</v>
      </c>
      <c r="M15" s="30">
        <v>44240.79</v>
      </c>
      <c r="N15" s="30">
        <v>218512.2</v>
      </c>
      <c r="O15" s="30"/>
      <c r="P15" s="30">
        <v>262752.99</v>
      </c>
      <c r="Q15" s="30"/>
      <c r="R15" s="30">
        <f aca="true" t="shared" si="1" ref="R15:R26">SUM(M15+N15-P15)</f>
        <v>0</v>
      </c>
      <c r="S15" s="30">
        <f aca="true" t="shared" si="2" ref="S15:S26">SUM(O15-Q15)</f>
        <v>0</v>
      </c>
      <c r="T15" s="30">
        <f aca="true" t="shared" si="3" ref="T15:T26">SUM(K15+R15+S15)</f>
        <v>12549000</v>
      </c>
    </row>
    <row r="16" spans="1:20" ht="90">
      <c r="A16" s="3">
        <v>2</v>
      </c>
      <c r="B16" s="7" t="s">
        <v>28</v>
      </c>
      <c r="C16" s="4" t="s">
        <v>82</v>
      </c>
      <c r="D16" s="4" t="s">
        <v>42</v>
      </c>
      <c r="E16" s="8">
        <v>5000000</v>
      </c>
      <c r="F16" s="9">
        <v>44550</v>
      </c>
      <c r="G16" s="4" t="s">
        <v>29</v>
      </c>
      <c r="H16" s="30">
        <v>5000000</v>
      </c>
      <c r="I16" s="30"/>
      <c r="J16" s="30">
        <v>1500000</v>
      </c>
      <c r="K16" s="31">
        <f t="shared" si="0"/>
        <v>3500000</v>
      </c>
      <c r="L16" s="4" t="s">
        <v>48</v>
      </c>
      <c r="M16" s="30">
        <v>11678.08</v>
      </c>
      <c r="N16" s="30">
        <v>81741.05</v>
      </c>
      <c r="O16" s="30"/>
      <c r="P16" s="30">
        <v>89268.86</v>
      </c>
      <c r="Q16" s="30"/>
      <c r="R16" s="30">
        <f t="shared" si="1"/>
        <v>4150.270000000004</v>
      </c>
      <c r="S16" s="30">
        <f t="shared" si="2"/>
        <v>0</v>
      </c>
      <c r="T16" s="30">
        <f t="shared" si="3"/>
        <v>3504150.27</v>
      </c>
    </row>
    <row r="17" spans="1:20" ht="90">
      <c r="A17" s="3">
        <v>3</v>
      </c>
      <c r="B17" s="7" t="s">
        <v>28</v>
      </c>
      <c r="C17" s="4" t="s">
        <v>85</v>
      </c>
      <c r="D17" s="4" t="s">
        <v>42</v>
      </c>
      <c r="E17" s="8">
        <v>5000000</v>
      </c>
      <c r="F17" s="9">
        <v>44367</v>
      </c>
      <c r="G17" s="4" t="s">
        <v>29</v>
      </c>
      <c r="H17" s="30">
        <v>5000000</v>
      </c>
      <c r="I17" s="30"/>
      <c r="J17" s="30">
        <v>900000</v>
      </c>
      <c r="K17" s="31">
        <f t="shared" si="0"/>
        <v>4100000</v>
      </c>
      <c r="L17" s="4" t="s">
        <v>48</v>
      </c>
      <c r="M17" s="30">
        <v>11678.08</v>
      </c>
      <c r="N17" s="30">
        <v>93620.91</v>
      </c>
      <c r="O17" s="30"/>
      <c r="P17" s="30">
        <v>99370.03</v>
      </c>
      <c r="Q17" s="30"/>
      <c r="R17" s="30">
        <f t="shared" si="1"/>
        <v>5928.960000000006</v>
      </c>
      <c r="S17" s="30">
        <f t="shared" si="2"/>
        <v>0</v>
      </c>
      <c r="T17" s="30">
        <f t="shared" si="3"/>
        <v>4105928.96</v>
      </c>
    </row>
    <row r="18" spans="1:20" ht="141">
      <c r="A18" s="3">
        <v>4</v>
      </c>
      <c r="B18" s="7" t="s">
        <v>28</v>
      </c>
      <c r="C18" s="4" t="s">
        <v>54</v>
      </c>
      <c r="D18" s="4" t="s">
        <v>42</v>
      </c>
      <c r="E18" s="8">
        <v>14138000</v>
      </c>
      <c r="F18" s="9">
        <v>43084</v>
      </c>
      <c r="G18" s="4" t="s">
        <v>49</v>
      </c>
      <c r="H18" s="30">
        <v>11798000</v>
      </c>
      <c r="I18" s="30"/>
      <c r="J18" s="30"/>
      <c r="K18" s="31">
        <f t="shared" si="0"/>
        <v>11798000</v>
      </c>
      <c r="L18" s="4" t="s">
        <v>48</v>
      </c>
      <c r="M18" s="30">
        <v>27775.98</v>
      </c>
      <c r="N18" s="30">
        <v>284153.06</v>
      </c>
      <c r="O18" s="30"/>
      <c r="P18" s="30">
        <v>276954.09</v>
      </c>
      <c r="Q18" s="30"/>
      <c r="R18" s="30">
        <f t="shared" si="1"/>
        <v>34974.94999999995</v>
      </c>
      <c r="S18" s="30">
        <f t="shared" si="2"/>
        <v>0</v>
      </c>
      <c r="T18" s="30">
        <f t="shared" si="3"/>
        <v>11832974.95</v>
      </c>
    </row>
    <row r="19" spans="1:20" ht="141">
      <c r="A19" s="3">
        <v>5</v>
      </c>
      <c r="B19" s="7" t="s">
        <v>28</v>
      </c>
      <c r="C19" s="4" t="s">
        <v>83</v>
      </c>
      <c r="D19" s="4" t="s">
        <v>42</v>
      </c>
      <c r="E19" s="8">
        <v>3600000</v>
      </c>
      <c r="F19" s="9">
        <v>44367</v>
      </c>
      <c r="G19" s="4" t="s">
        <v>49</v>
      </c>
      <c r="H19" s="30">
        <v>3600000</v>
      </c>
      <c r="I19" s="30"/>
      <c r="J19" s="30">
        <v>785000</v>
      </c>
      <c r="K19" s="31">
        <f>SUM(H19+I19-J19)</f>
        <v>2815000</v>
      </c>
      <c r="L19" s="4" t="s">
        <v>48</v>
      </c>
      <c r="M19" s="30">
        <v>8408.22</v>
      </c>
      <c r="N19" s="30">
        <v>66791.56</v>
      </c>
      <c r="O19" s="30"/>
      <c r="P19" s="30">
        <v>70112.73</v>
      </c>
      <c r="Q19" s="30"/>
      <c r="R19" s="30">
        <f>SUM(M19+N19-P19)</f>
        <v>5087.050000000003</v>
      </c>
      <c r="S19" s="30">
        <f>SUM(O19-Q19)</f>
        <v>0</v>
      </c>
      <c r="T19" s="30">
        <f>SUM(K19+R19+S19)</f>
        <v>2820087.05</v>
      </c>
    </row>
    <row r="20" spans="1:20" ht="90">
      <c r="A20" s="3">
        <v>6</v>
      </c>
      <c r="B20" s="7" t="s">
        <v>28</v>
      </c>
      <c r="C20" s="4" t="s">
        <v>52</v>
      </c>
      <c r="D20" s="4" t="s">
        <v>42</v>
      </c>
      <c r="E20" s="8">
        <v>4300000</v>
      </c>
      <c r="F20" s="9">
        <v>43245</v>
      </c>
      <c r="G20" s="4" t="s">
        <v>34</v>
      </c>
      <c r="H20" s="30">
        <v>4300000</v>
      </c>
      <c r="I20" s="30"/>
      <c r="J20" s="30"/>
      <c r="K20" s="31">
        <f>SUM(H20+I20-J20)</f>
        <v>4300000</v>
      </c>
      <c r="L20" s="4" t="s">
        <v>48</v>
      </c>
      <c r="M20" s="30">
        <v>10043.15</v>
      </c>
      <c r="N20" s="30">
        <v>103564.85</v>
      </c>
      <c r="O20" s="30"/>
      <c r="P20" s="30">
        <v>100860.73</v>
      </c>
      <c r="Q20" s="30"/>
      <c r="R20" s="30">
        <f>SUM(M20+N20-P20)</f>
        <v>12747.270000000004</v>
      </c>
      <c r="S20" s="30">
        <f>SUM(O20-Q20)</f>
        <v>0</v>
      </c>
      <c r="T20" s="30">
        <f>SUM(K20+R20+S20)</f>
        <v>4312747.27</v>
      </c>
    </row>
    <row r="21" spans="1:20" ht="90">
      <c r="A21" s="3">
        <v>7</v>
      </c>
      <c r="B21" s="7" t="s">
        <v>28</v>
      </c>
      <c r="C21" s="4" t="s">
        <v>53</v>
      </c>
      <c r="D21" s="4" t="s">
        <v>42</v>
      </c>
      <c r="E21" s="8">
        <v>5000000</v>
      </c>
      <c r="F21" s="9">
        <v>43245</v>
      </c>
      <c r="G21" s="4" t="s">
        <v>34</v>
      </c>
      <c r="H21" s="30">
        <v>5000000</v>
      </c>
      <c r="I21" s="30"/>
      <c r="J21" s="30"/>
      <c r="K21" s="31">
        <f>SUM(H21+I21-J21)</f>
        <v>5000000</v>
      </c>
      <c r="L21" s="4" t="s">
        <v>48</v>
      </c>
      <c r="M21" s="30">
        <v>11678.08</v>
      </c>
      <c r="N21" s="30">
        <v>120424.23</v>
      </c>
      <c r="O21" s="30"/>
      <c r="P21" s="30">
        <v>117279.91</v>
      </c>
      <c r="Q21" s="30"/>
      <c r="R21" s="30">
        <f>SUM(M21+N21-P21)</f>
        <v>14822.399999999994</v>
      </c>
      <c r="S21" s="30">
        <f>SUM(O21-Q21)</f>
        <v>0</v>
      </c>
      <c r="T21" s="30">
        <f>SUM(K21+R21+S21)</f>
        <v>5014822.4</v>
      </c>
    </row>
    <row r="22" spans="1:20" ht="90">
      <c r="A22" s="3">
        <v>8</v>
      </c>
      <c r="B22" s="7" t="s">
        <v>28</v>
      </c>
      <c r="C22" s="4" t="s">
        <v>58</v>
      </c>
      <c r="D22" s="4" t="s">
        <v>42</v>
      </c>
      <c r="E22" s="8">
        <v>2500000</v>
      </c>
      <c r="F22" s="9">
        <v>42363</v>
      </c>
      <c r="G22" s="4" t="s">
        <v>34</v>
      </c>
      <c r="H22" s="30"/>
      <c r="I22" s="30"/>
      <c r="J22" s="30"/>
      <c r="K22" s="31">
        <f t="shared" si="0"/>
        <v>0</v>
      </c>
      <c r="L22" s="4" t="s">
        <v>48</v>
      </c>
      <c r="M22" s="30">
        <v>4249.32</v>
      </c>
      <c r="N22" s="30"/>
      <c r="O22" s="30"/>
      <c r="P22" s="30">
        <v>4249.32</v>
      </c>
      <c r="Q22" s="30"/>
      <c r="R22" s="30">
        <f t="shared" si="1"/>
        <v>0</v>
      </c>
      <c r="S22" s="30">
        <f t="shared" si="2"/>
        <v>0</v>
      </c>
      <c r="T22" s="30">
        <f t="shared" si="3"/>
        <v>0</v>
      </c>
    </row>
    <row r="23" spans="1:20" ht="90">
      <c r="A23" s="3">
        <v>9</v>
      </c>
      <c r="B23" s="7" t="s">
        <v>28</v>
      </c>
      <c r="C23" s="4" t="s">
        <v>63</v>
      </c>
      <c r="D23" s="4" t="s">
        <v>42</v>
      </c>
      <c r="E23" s="8">
        <v>3000000</v>
      </c>
      <c r="F23" s="9">
        <v>43429</v>
      </c>
      <c r="G23" s="4" t="s">
        <v>65</v>
      </c>
      <c r="H23" s="30">
        <v>3000000</v>
      </c>
      <c r="I23" s="30"/>
      <c r="J23" s="30"/>
      <c r="K23" s="31">
        <f>SUM(H23+I23-J23)</f>
        <v>3000000</v>
      </c>
      <c r="L23" s="4" t="s">
        <v>48</v>
      </c>
      <c r="M23" s="30">
        <v>3164.38</v>
      </c>
      <c r="N23" s="30">
        <v>72254.54</v>
      </c>
      <c r="O23" s="30"/>
      <c r="P23" s="30">
        <v>66525.48</v>
      </c>
      <c r="Q23" s="30"/>
      <c r="R23" s="30">
        <f>SUM(M23+N23-P23)</f>
        <v>8893.440000000002</v>
      </c>
      <c r="S23" s="30">
        <f>SUM(O23-Q23)</f>
        <v>0</v>
      </c>
      <c r="T23" s="30">
        <f>SUM(K23+R23+S23)</f>
        <v>3008893.44</v>
      </c>
    </row>
    <row r="24" spans="1:20" ht="90">
      <c r="A24" s="3">
        <v>10</v>
      </c>
      <c r="B24" s="7" t="s">
        <v>28</v>
      </c>
      <c r="C24" s="4" t="s">
        <v>64</v>
      </c>
      <c r="D24" s="4" t="s">
        <v>42</v>
      </c>
      <c r="E24" s="8">
        <v>3500000</v>
      </c>
      <c r="F24" s="9">
        <v>43457</v>
      </c>
      <c r="G24" s="4" t="s">
        <v>65</v>
      </c>
      <c r="H24" s="30">
        <v>3500000</v>
      </c>
      <c r="I24" s="30"/>
      <c r="J24" s="30"/>
      <c r="K24" s="31">
        <f>SUM(H24+I24-J24)</f>
        <v>3500000</v>
      </c>
      <c r="L24" s="4" t="s">
        <v>48</v>
      </c>
      <c r="M24" s="30">
        <v>1845.89</v>
      </c>
      <c r="N24" s="30">
        <v>84296.96</v>
      </c>
      <c r="O24" s="30"/>
      <c r="P24" s="30">
        <v>75767.17</v>
      </c>
      <c r="Q24" s="30"/>
      <c r="R24" s="30">
        <f>SUM(M24+N24-P24)</f>
        <v>10375.680000000008</v>
      </c>
      <c r="S24" s="30">
        <f>SUM(O24-Q24)</f>
        <v>0</v>
      </c>
      <c r="T24" s="30">
        <f>SUM(K24+R24+S24)</f>
        <v>3510375.68</v>
      </c>
    </row>
    <row r="25" spans="1:20" ht="90">
      <c r="A25" s="3">
        <v>11</v>
      </c>
      <c r="B25" s="7" t="s">
        <v>28</v>
      </c>
      <c r="C25" s="4" t="s">
        <v>77</v>
      </c>
      <c r="D25" s="4" t="s">
        <v>42</v>
      </c>
      <c r="E25" s="8">
        <v>11000000</v>
      </c>
      <c r="F25" s="9">
        <v>43604</v>
      </c>
      <c r="G25" s="4" t="s">
        <v>65</v>
      </c>
      <c r="H25" s="30"/>
      <c r="I25" s="30">
        <v>11000000</v>
      </c>
      <c r="J25" s="30"/>
      <c r="K25" s="31">
        <f>SUM(H25+I25-J25)</f>
        <v>11000000</v>
      </c>
      <c r="L25" s="4" t="s">
        <v>48</v>
      </c>
      <c r="M25" s="30"/>
      <c r="N25" s="30">
        <v>102937.34</v>
      </c>
      <c r="O25" s="30"/>
      <c r="P25" s="30">
        <v>70328.05</v>
      </c>
      <c r="Q25" s="30"/>
      <c r="R25" s="30">
        <f>SUM(M25+N25-P25)</f>
        <v>32609.289999999994</v>
      </c>
      <c r="S25" s="30">
        <f>SUM(O25-Q25)</f>
        <v>0</v>
      </c>
      <c r="T25" s="30">
        <f>SUM(K25+R25+S25)</f>
        <v>11032609.29</v>
      </c>
    </row>
    <row r="26" spans="1:20" ht="90">
      <c r="A26" s="3">
        <v>12</v>
      </c>
      <c r="B26" s="7" t="s">
        <v>28</v>
      </c>
      <c r="C26" s="4" t="s">
        <v>84</v>
      </c>
      <c r="D26" s="4" t="s">
        <v>42</v>
      </c>
      <c r="E26" s="8">
        <v>2500000</v>
      </c>
      <c r="F26" s="9">
        <v>43671</v>
      </c>
      <c r="G26" s="4" t="s">
        <v>65</v>
      </c>
      <c r="H26" s="30"/>
      <c r="I26" s="30">
        <v>2500000</v>
      </c>
      <c r="J26" s="30"/>
      <c r="K26" s="31">
        <f t="shared" si="0"/>
        <v>2500000</v>
      </c>
      <c r="L26" s="4" t="s">
        <v>48</v>
      </c>
      <c r="M26" s="30"/>
      <c r="N26" s="30">
        <v>5498.63</v>
      </c>
      <c r="O26" s="30"/>
      <c r="P26" s="30"/>
      <c r="Q26" s="30"/>
      <c r="R26" s="30">
        <f t="shared" si="1"/>
        <v>5498.63</v>
      </c>
      <c r="S26" s="30">
        <f t="shared" si="2"/>
        <v>0</v>
      </c>
      <c r="T26" s="30">
        <f t="shared" si="3"/>
        <v>2505498.63</v>
      </c>
    </row>
    <row r="27" spans="1:20" s="12" customFormat="1" ht="25.5" customHeight="1">
      <c r="A27" s="35" t="s">
        <v>16</v>
      </c>
      <c r="B27" s="36"/>
      <c r="C27" s="37"/>
      <c r="D27" s="11"/>
      <c r="E27" s="10">
        <f>SUM(E15:E26)</f>
        <v>79538000</v>
      </c>
      <c r="F27" s="11"/>
      <c r="G27" s="11"/>
      <c r="H27" s="31">
        <f>SUM(H15:H26)</f>
        <v>53747000</v>
      </c>
      <c r="I27" s="31">
        <f>SUM(I15:I26)</f>
        <v>13500000</v>
      </c>
      <c r="J27" s="31">
        <f>SUM(J15:J22)</f>
        <v>3185000</v>
      </c>
      <c r="K27" s="31">
        <f>SUM(K15:K26)</f>
        <v>64062000</v>
      </c>
      <c r="L27" s="10"/>
      <c r="M27" s="31">
        <f aca="true" t="shared" si="4" ref="M27:T27">SUM(M15:M26)</f>
        <v>134761.97</v>
      </c>
      <c r="N27" s="31">
        <f t="shared" si="4"/>
        <v>1233795.33</v>
      </c>
      <c r="O27" s="31">
        <f t="shared" si="4"/>
        <v>0</v>
      </c>
      <c r="P27" s="31">
        <f t="shared" si="4"/>
        <v>1233469.3599999999</v>
      </c>
      <c r="Q27" s="31">
        <f t="shared" si="4"/>
        <v>0</v>
      </c>
      <c r="R27" s="31">
        <f t="shared" si="4"/>
        <v>135087.93999999997</v>
      </c>
      <c r="S27" s="31">
        <f t="shared" si="4"/>
        <v>0</v>
      </c>
      <c r="T27" s="31">
        <f t="shared" si="4"/>
        <v>64197087.94</v>
      </c>
    </row>
    <row r="28" spans="1:20" ht="24" customHeight="1">
      <c r="A28" s="38" t="s">
        <v>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0" ht="90">
      <c r="A29" s="3">
        <v>1</v>
      </c>
      <c r="B29" s="7" t="s">
        <v>55</v>
      </c>
      <c r="C29" s="13" t="s">
        <v>57</v>
      </c>
      <c r="D29" s="4" t="s">
        <v>56</v>
      </c>
      <c r="E29" s="8">
        <v>5000000</v>
      </c>
      <c r="F29" s="9">
        <v>42558</v>
      </c>
      <c r="G29" s="4" t="s">
        <v>34</v>
      </c>
      <c r="H29" s="30">
        <v>5000000</v>
      </c>
      <c r="I29" s="30"/>
      <c r="J29" s="30">
        <v>5000000</v>
      </c>
      <c r="K29" s="32">
        <f>SUM(H29+I29-J29)</f>
        <v>0</v>
      </c>
      <c r="L29" s="14" t="s">
        <v>62</v>
      </c>
      <c r="M29" s="30">
        <v>2102.26</v>
      </c>
      <c r="N29" s="30">
        <v>405830.88</v>
      </c>
      <c r="O29" s="30"/>
      <c r="P29" s="30">
        <v>407933.14</v>
      </c>
      <c r="Q29" s="30"/>
      <c r="R29" s="31">
        <f>SUM(M29+N29-P29)</f>
        <v>0</v>
      </c>
      <c r="S29" s="31"/>
      <c r="T29" s="32">
        <f>SUM(K29+R29)</f>
        <v>0</v>
      </c>
    </row>
    <row r="30" spans="1:20" ht="90">
      <c r="A30" s="3">
        <v>2</v>
      </c>
      <c r="B30" s="7" t="s">
        <v>55</v>
      </c>
      <c r="C30" s="13" t="s">
        <v>60</v>
      </c>
      <c r="D30" s="4" t="s">
        <v>59</v>
      </c>
      <c r="E30" s="8">
        <v>5000000</v>
      </c>
      <c r="F30" s="9">
        <v>43406</v>
      </c>
      <c r="G30" s="4" t="s">
        <v>34</v>
      </c>
      <c r="H30" s="30">
        <v>5000000</v>
      </c>
      <c r="I30" s="30"/>
      <c r="J30" s="30"/>
      <c r="K30" s="32">
        <f>SUM(H30+I30-J30)</f>
        <v>5000000</v>
      </c>
      <c r="L30" s="14" t="s">
        <v>61</v>
      </c>
      <c r="M30" s="30">
        <v>12780.27</v>
      </c>
      <c r="N30" s="30">
        <v>610533.33</v>
      </c>
      <c r="O30" s="30"/>
      <c r="P30" s="30">
        <v>545745.84</v>
      </c>
      <c r="Q30" s="30"/>
      <c r="R30" s="31">
        <f>SUM(M30+N30-P30)</f>
        <v>77567.76000000001</v>
      </c>
      <c r="S30" s="31"/>
      <c r="T30" s="32">
        <f>SUM(K30+R30)</f>
        <v>5077567.76</v>
      </c>
    </row>
    <row r="31" spans="1:20" ht="90">
      <c r="A31" s="3">
        <v>2</v>
      </c>
      <c r="B31" s="7" t="s">
        <v>55</v>
      </c>
      <c r="C31" s="13" t="s">
        <v>78</v>
      </c>
      <c r="D31" s="4" t="s">
        <v>59</v>
      </c>
      <c r="E31" s="8">
        <v>7000000</v>
      </c>
      <c r="F31" s="9">
        <v>43643</v>
      </c>
      <c r="G31" s="4" t="s">
        <v>34</v>
      </c>
      <c r="H31" s="30"/>
      <c r="I31" s="30">
        <v>7000000</v>
      </c>
      <c r="J31" s="30"/>
      <c r="K31" s="32">
        <f>SUM(H31+I31-J31)</f>
        <v>7000000</v>
      </c>
      <c r="L31" s="14" t="s">
        <v>79</v>
      </c>
      <c r="M31" s="30"/>
      <c r="N31" s="30">
        <v>154191.26</v>
      </c>
      <c r="O31" s="30"/>
      <c r="P31" s="30">
        <v>71778.69</v>
      </c>
      <c r="Q31" s="30"/>
      <c r="R31" s="31">
        <f>SUM(M31+N31-P31)</f>
        <v>82412.57</v>
      </c>
      <c r="S31" s="31"/>
      <c r="T31" s="32">
        <f>SUM(K31+R31)</f>
        <v>7082412.57</v>
      </c>
    </row>
    <row r="32" spans="1:20" ht="21" customHeight="1">
      <c r="A32" s="35" t="s">
        <v>16</v>
      </c>
      <c r="B32" s="36"/>
      <c r="C32" s="37"/>
      <c r="D32" s="7"/>
      <c r="E32" s="10">
        <f>SUM(E29:E31)</f>
        <v>17000000</v>
      </c>
      <c r="F32" s="10"/>
      <c r="G32" s="10"/>
      <c r="H32" s="31">
        <f>SUM(H29:H31)</f>
        <v>10000000</v>
      </c>
      <c r="I32" s="31">
        <f>SUM(I29:I31)</f>
        <v>7000000</v>
      </c>
      <c r="J32" s="31">
        <f>SUM(J29:J31)</f>
        <v>5000000</v>
      </c>
      <c r="K32" s="31">
        <f>SUM(K29:K31)</f>
        <v>12000000</v>
      </c>
      <c r="L32" s="10"/>
      <c r="M32" s="31">
        <f aca="true" t="shared" si="5" ref="M32:T32">SUM(M29:M31)</f>
        <v>14882.53</v>
      </c>
      <c r="N32" s="31">
        <f t="shared" si="5"/>
        <v>1170555.47</v>
      </c>
      <c r="O32" s="31">
        <f t="shared" si="5"/>
        <v>0</v>
      </c>
      <c r="P32" s="31">
        <f t="shared" si="5"/>
        <v>1025457.6699999999</v>
      </c>
      <c r="Q32" s="31">
        <f t="shared" si="5"/>
        <v>0</v>
      </c>
      <c r="R32" s="31">
        <f t="shared" si="5"/>
        <v>159980.33000000002</v>
      </c>
      <c r="S32" s="31">
        <f t="shared" si="5"/>
        <v>0</v>
      </c>
      <c r="T32" s="32">
        <f t="shared" si="5"/>
        <v>12159980.33</v>
      </c>
    </row>
    <row r="33" spans="1:20" ht="24" customHeight="1">
      <c r="A33" s="38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ht="12.75">
      <c r="A34" s="3">
        <v>1</v>
      </c>
      <c r="B34" s="7"/>
      <c r="C34" s="13"/>
      <c r="D34" s="4"/>
      <c r="E34" s="8"/>
      <c r="F34" s="3"/>
      <c r="G34" s="14"/>
      <c r="H34" s="8"/>
      <c r="I34" s="8"/>
      <c r="J34" s="8"/>
      <c r="K34" s="10"/>
      <c r="L34" s="7"/>
      <c r="M34" s="8"/>
      <c r="N34" s="8"/>
      <c r="O34" s="8"/>
      <c r="P34" s="8"/>
      <c r="Q34" s="8"/>
      <c r="R34" s="8"/>
      <c r="S34" s="8"/>
      <c r="T34" s="15">
        <f>SUM(K34+R34)</f>
        <v>0</v>
      </c>
    </row>
    <row r="35" spans="1:20" ht="12.75">
      <c r="A35" s="3">
        <v>2</v>
      </c>
      <c r="B35" s="7"/>
      <c r="C35" s="13"/>
      <c r="D35" s="4"/>
      <c r="E35" s="8"/>
      <c r="F35" s="3"/>
      <c r="G35" s="4"/>
      <c r="H35" s="8"/>
      <c r="I35" s="8"/>
      <c r="J35" s="8"/>
      <c r="K35" s="10"/>
      <c r="L35" s="7"/>
      <c r="M35" s="8"/>
      <c r="N35" s="8"/>
      <c r="O35" s="8"/>
      <c r="P35" s="8"/>
      <c r="Q35" s="8"/>
      <c r="R35" s="8"/>
      <c r="S35" s="8"/>
      <c r="T35" s="15">
        <f>SUM(K35+R35)</f>
        <v>0</v>
      </c>
    </row>
    <row r="36" spans="1:20" ht="21" customHeight="1">
      <c r="A36" s="35" t="s">
        <v>16</v>
      </c>
      <c r="B36" s="36"/>
      <c r="C36" s="37"/>
      <c r="D36" s="7"/>
      <c r="E36" s="10">
        <f>SUM(E34:E35)</f>
        <v>0</v>
      </c>
      <c r="F36" s="7"/>
      <c r="G36" s="7"/>
      <c r="H36" s="31">
        <f>SUM(H34:H35)</f>
        <v>0</v>
      </c>
      <c r="I36" s="31"/>
      <c r="J36" s="31">
        <f>SUM(J34:J35)</f>
        <v>0</v>
      </c>
      <c r="K36" s="31">
        <f>SUM(K34:K35)</f>
        <v>0</v>
      </c>
      <c r="L36" s="10"/>
      <c r="M36" s="10"/>
      <c r="N36" s="10"/>
      <c r="O36" s="10"/>
      <c r="P36" s="10"/>
      <c r="Q36" s="10"/>
      <c r="R36" s="10"/>
      <c r="S36" s="10"/>
      <c r="T36" s="15">
        <f>SUM(T34:T35)</f>
        <v>0</v>
      </c>
    </row>
    <row r="37" spans="1:20" ht="38.25" customHeight="1">
      <c r="A37" s="38" t="s">
        <v>17</v>
      </c>
      <c r="B37" s="38"/>
      <c r="C37" s="38"/>
      <c r="D37" s="38"/>
      <c r="E37" s="38"/>
      <c r="F37" s="38"/>
      <c r="G37" s="7"/>
      <c r="H37" s="31">
        <f aca="true" t="shared" si="6" ref="H37:T37">SUM(H32+H36+H27)</f>
        <v>63747000</v>
      </c>
      <c r="I37" s="31">
        <f t="shared" si="6"/>
        <v>20500000</v>
      </c>
      <c r="J37" s="31">
        <f t="shared" si="6"/>
        <v>8185000</v>
      </c>
      <c r="K37" s="31">
        <f t="shared" si="6"/>
        <v>76062000</v>
      </c>
      <c r="L37" s="10">
        <f t="shared" si="6"/>
        <v>0</v>
      </c>
      <c r="M37" s="31">
        <f t="shared" si="6"/>
        <v>149644.5</v>
      </c>
      <c r="N37" s="31">
        <f t="shared" si="6"/>
        <v>2404350.8</v>
      </c>
      <c r="O37" s="31">
        <f t="shared" si="6"/>
        <v>0</v>
      </c>
      <c r="P37" s="31">
        <f t="shared" si="6"/>
        <v>2258927.03</v>
      </c>
      <c r="Q37" s="31">
        <f t="shared" si="6"/>
        <v>0</v>
      </c>
      <c r="R37" s="31">
        <f t="shared" si="6"/>
        <v>295068.27</v>
      </c>
      <c r="S37" s="31">
        <f t="shared" si="6"/>
        <v>0</v>
      </c>
      <c r="T37" s="31">
        <f t="shared" si="6"/>
        <v>76357068.27</v>
      </c>
    </row>
    <row r="43" spans="1:7" ht="12.75">
      <c r="A43" s="33" t="s">
        <v>46</v>
      </c>
      <c r="B43" s="33"/>
      <c r="C43" s="33"/>
      <c r="D43" s="33"/>
      <c r="E43" s="33"/>
      <c r="F43" s="33"/>
      <c r="G43" s="33"/>
    </row>
    <row r="46" spans="1:5" ht="12.75">
      <c r="A46" s="33" t="s">
        <v>51</v>
      </c>
      <c r="B46" s="33"/>
      <c r="C46" s="33"/>
      <c r="D46" s="33"/>
      <c r="E46" s="33"/>
    </row>
    <row r="47" spans="1:5" ht="12.75">
      <c r="A47" s="16"/>
      <c r="B47" s="16"/>
      <c r="C47" s="16"/>
      <c r="D47" s="16"/>
      <c r="E47" s="16"/>
    </row>
    <row r="48" spans="1:5" ht="12.75">
      <c r="A48" s="16"/>
      <c r="B48" s="16"/>
      <c r="C48" s="16"/>
      <c r="D48" s="16"/>
      <c r="E48" s="16"/>
    </row>
    <row r="49" spans="1:5" ht="12.75">
      <c r="A49" s="16"/>
      <c r="B49" s="16"/>
      <c r="C49" s="16"/>
      <c r="D49" s="16"/>
      <c r="E49" s="16"/>
    </row>
    <row r="51" spans="1:2" ht="12.75">
      <c r="A51" s="17" t="s">
        <v>87</v>
      </c>
      <c r="B51" s="17"/>
    </row>
    <row r="52" spans="1:3" ht="12.75">
      <c r="A52" s="33" t="s">
        <v>20</v>
      </c>
      <c r="B52" s="33"/>
      <c r="C52" s="33"/>
    </row>
    <row r="53" spans="1:2" ht="12.75">
      <c r="A53" s="34"/>
      <c r="B53" s="34"/>
    </row>
  </sheetData>
  <sheetProtection/>
  <mergeCells count="18">
    <mergeCell ref="N1:T1"/>
    <mergeCell ref="N2:T2"/>
    <mergeCell ref="N3:T3"/>
    <mergeCell ref="A4:T4"/>
    <mergeCell ref="A5:T5"/>
    <mergeCell ref="A10:T10"/>
    <mergeCell ref="A13:C13"/>
    <mergeCell ref="A14:T14"/>
    <mergeCell ref="A27:C27"/>
    <mergeCell ref="A28:T28"/>
    <mergeCell ref="A32:C32"/>
    <mergeCell ref="A33:T33"/>
    <mergeCell ref="A52:C52"/>
    <mergeCell ref="A53:B53"/>
    <mergeCell ref="A36:C36"/>
    <mergeCell ref="A37:F37"/>
    <mergeCell ref="A43:G43"/>
    <mergeCell ref="A46:E46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G13">
      <selection activeCell="S26" sqref="S26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3" width="11.875" style="1" customWidth="1"/>
    <col min="14" max="14" width="10.00390625" style="1" customWidth="1"/>
    <col min="15" max="16" width="10.25390625" style="1" customWidth="1"/>
    <col min="17" max="17" width="12.375" style="1" customWidth="1"/>
    <col min="18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34" t="s">
        <v>35</v>
      </c>
      <c r="P1" s="34"/>
      <c r="Q1" s="34"/>
      <c r="R1" s="34"/>
      <c r="S1" s="34"/>
      <c r="T1" s="34"/>
      <c r="U1" s="34"/>
    </row>
    <row r="2" spans="15:21" ht="12.75">
      <c r="O2" s="34" t="s">
        <v>36</v>
      </c>
      <c r="P2" s="34"/>
      <c r="Q2" s="34"/>
      <c r="R2" s="34"/>
      <c r="S2" s="34"/>
      <c r="T2" s="34"/>
      <c r="U2" s="34"/>
    </row>
    <row r="3" spans="15:21" ht="12.75">
      <c r="O3" s="34" t="s">
        <v>37</v>
      </c>
      <c r="P3" s="34"/>
      <c r="Q3" s="34"/>
      <c r="R3" s="34"/>
      <c r="S3" s="34"/>
      <c r="T3" s="34"/>
      <c r="U3" s="34"/>
    </row>
    <row r="4" spans="1:21" ht="18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>
      <c r="A5" s="39" t="s">
        <v>80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44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38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5" t="s">
        <v>16</v>
      </c>
      <c r="B13" s="36"/>
      <c r="C13" s="3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89.25">
      <c r="A15" s="3">
        <v>1</v>
      </c>
      <c r="B15" s="7" t="s">
        <v>28</v>
      </c>
      <c r="C15" s="4" t="s">
        <v>38</v>
      </c>
      <c r="D15" s="4" t="s">
        <v>43</v>
      </c>
      <c r="E15" s="8">
        <v>6000000</v>
      </c>
      <c r="F15" s="9">
        <v>42729</v>
      </c>
      <c r="G15" s="4" t="s">
        <v>34</v>
      </c>
      <c r="H15" s="8">
        <v>4657200</v>
      </c>
      <c r="I15" s="8"/>
      <c r="J15" s="8">
        <v>713600</v>
      </c>
      <c r="K15" s="10">
        <f>SUM(H15+I15-J15)</f>
        <v>3943600</v>
      </c>
      <c r="L15" s="4" t="s">
        <v>33</v>
      </c>
      <c r="M15" s="8">
        <v>219624</v>
      </c>
      <c r="N15" s="8"/>
      <c r="O15" s="8">
        <v>123032.58</v>
      </c>
      <c r="P15" s="8"/>
      <c r="Q15" s="8">
        <v>248324.77</v>
      </c>
      <c r="R15" s="8"/>
      <c r="S15" s="8">
        <f>SUM(M15+O15-Q15)</f>
        <v>94331.81000000003</v>
      </c>
      <c r="T15" s="8"/>
      <c r="U15" s="8">
        <f>SUM(K15+S15+T15)</f>
        <v>4037931.81</v>
      </c>
    </row>
    <row r="16" spans="1:21" ht="89.25">
      <c r="A16" s="3">
        <v>2</v>
      </c>
      <c r="B16" s="7" t="s">
        <v>28</v>
      </c>
      <c r="C16" s="4" t="s">
        <v>39</v>
      </c>
      <c r="D16" s="4" t="s">
        <v>43</v>
      </c>
      <c r="E16" s="8">
        <v>11000000</v>
      </c>
      <c r="F16" s="9">
        <v>42729</v>
      </c>
      <c r="G16" s="4" t="s">
        <v>34</v>
      </c>
      <c r="H16" s="8">
        <v>9548100</v>
      </c>
      <c r="I16" s="8"/>
      <c r="J16" s="8">
        <v>1016100</v>
      </c>
      <c r="K16" s="10">
        <f>SUM(H16+I16-J16)</f>
        <v>8532000</v>
      </c>
      <c r="L16" s="4" t="s">
        <v>40</v>
      </c>
      <c r="M16" s="8">
        <v>543722.49</v>
      </c>
      <c r="N16" s="8"/>
      <c r="O16" s="8">
        <v>256094.09</v>
      </c>
      <c r="P16" s="8"/>
      <c r="Q16" s="8">
        <v>567283.38</v>
      </c>
      <c r="R16" s="8"/>
      <c r="S16" s="8">
        <f>SUM(M16+O16-Q16)</f>
        <v>232533.19999999995</v>
      </c>
      <c r="T16" s="8">
        <f>SUM(P16-R16)</f>
        <v>0</v>
      </c>
      <c r="U16" s="8">
        <f>SUM(K16+S16+T16)</f>
        <v>8764533.2</v>
      </c>
    </row>
    <row r="17" spans="1:21" s="12" customFormat="1" ht="25.5" customHeight="1">
      <c r="A17" s="35" t="s">
        <v>16</v>
      </c>
      <c r="B17" s="36"/>
      <c r="C17" s="37"/>
      <c r="D17" s="11"/>
      <c r="E17" s="10">
        <f>SUM(E15:E16)</f>
        <v>17000000</v>
      </c>
      <c r="F17" s="11"/>
      <c r="G17" s="11"/>
      <c r="H17" s="10">
        <f>SUM(H15:H16)</f>
        <v>14205300</v>
      </c>
      <c r="I17" s="10">
        <f>SUM(I15:I16)</f>
        <v>0</v>
      </c>
      <c r="J17" s="10">
        <f>SUM(J15:J16)</f>
        <v>1729700</v>
      </c>
      <c r="K17" s="10">
        <f>SUM(K15:K16)</f>
        <v>12475600</v>
      </c>
      <c r="L17" s="10"/>
      <c r="M17" s="10">
        <f aca="true" t="shared" si="0" ref="M17:U17">SUM(M15:M16)</f>
        <v>763346.49</v>
      </c>
      <c r="N17" s="10">
        <f t="shared" si="0"/>
        <v>0</v>
      </c>
      <c r="O17" s="10">
        <f t="shared" si="0"/>
        <v>379126.67</v>
      </c>
      <c r="P17" s="10">
        <f t="shared" si="0"/>
        <v>0</v>
      </c>
      <c r="Q17" s="10">
        <f t="shared" si="0"/>
        <v>815608.15</v>
      </c>
      <c r="R17" s="10">
        <f t="shared" si="0"/>
        <v>0</v>
      </c>
      <c r="S17" s="10">
        <f t="shared" si="0"/>
        <v>326865.01</v>
      </c>
      <c r="T17" s="10">
        <f t="shared" si="0"/>
        <v>0</v>
      </c>
      <c r="U17" s="10">
        <f t="shared" si="0"/>
        <v>12802465.01</v>
      </c>
    </row>
    <row r="18" spans="1:21" ht="24" customHeight="1">
      <c r="A18" s="38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89.25">
      <c r="A19" s="3">
        <v>1</v>
      </c>
      <c r="B19" s="7" t="s">
        <v>55</v>
      </c>
      <c r="C19" s="13" t="s">
        <v>76</v>
      </c>
      <c r="D19" s="4" t="s">
        <v>59</v>
      </c>
      <c r="E19" s="8">
        <v>5000000</v>
      </c>
      <c r="F19" s="9">
        <v>43539</v>
      </c>
      <c r="G19" s="4" t="s">
        <v>34</v>
      </c>
      <c r="H19" s="8"/>
      <c r="I19" s="8">
        <v>5000000</v>
      </c>
      <c r="J19" s="8"/>
      <c r="K19" s="15">
        <f>SUM(H19+I19-J19)</f>
        <v>5000000</v>
      </c>
      <c r="L19" s="14"/>
      <c r="M19" s="8"/>
      <c r="N19" s="8"/>
      <c r="O19" s="8">
        <v>286338.79</v>
      </c>
      <c r="P19" s="8"/>
      <c r="Q19" s="8">
        <v>286338.79</v>
      </c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35" t="s">
        <v>16</v>
      </c>
      <c r="B21" s="36"/>
      <c r="C21" s="37"/>
      <c r="D21" s="7"/>
      <c r="E21" s="10">
        <f>SUM(E19:E20)</f>
        <v>5000000</v>
      </c>
      <c r="F21" s="10"/>
      <c r="G21" s="10"/>
      <c r="H21" s="10">
        <f aca="true" t="shared" si="1" ref="H21:U21">SUM(H19:H20)</f>
        <v>0</v>
      </c>
      <c r="I21" s="10">
        <f t="shared" si="1"/>
        <v>5000000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286338.79</v>
      </c>
      <c r="P21" s="10">
        <f>SUM(P19:P20)</f>
        <v>0</v>
      </c>
      <c r="Q21" s="10">
        <f>SUM(Q19:Q20)</f>
        <v>286338.79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38" t="s">
        <v>27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35" t="s">
        <v>16</v>
      </c>
      <c r="B25" s="36"/>
      <c r="C25" s="37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38" t="s">
        <v>17</v>
      </c>
      <c r="B26" s="38"/>
      <c r="C26" s="38"/>
      <c r="D26" s="38"/>
      <c r="E26" s="38"/>
      <c r="F26" s="38"/>
      <c r="G26" s="7"/>
      <c r="H26" s="10">
        <f>SUM(H21+H25+H17)</f>
        <v>14205300</v>
      </c>
      <c r="I26" s="10">
        <f aca="true" t="shared" si="2" ref="I26:U26">SUM(I21+I25+I17)</f>
        <v>5000000</v>
      </c>
      <c r="J26" s="10">
        <f t="shared" si="2"/>
        <v>1729700</v>
      </c>
      <c r="K26" s="10">
        <f t="shared" si="2"/>
        <v>17475600</v>
      </c>
      <c r="L26" s="10">
        <f t="shared" si="2"/>
        <v>0</v>
      </c>
      <c r="M26" s="10">
        <f t="shared" si="2"/>
        <v>763346.49</v>
      </c>
      <c r="N26" s="10"/>
      <c r="O26" s="10">
        <f t="shared" si="2"/>
        <v>665465.46</v>
      </c>
      <c r="P26" s="10">
        <f>SUM(P21+P25+P17)</f>
        <v>0</v>
      </c>
      <c r="Q26" s="10">
        <f>SUM(Q21+Q25+Q17)</f>
        <v>1101946.94</v>
      </c>
      <c r="R26" s="10">
        <f>SUM(R21+R25+R17)</f>
        <v>0</v>
      </c>
      <c r="S26" s="10">
        <f>SUM(S21+S25+S17)</f>
        <v>326865.01</v>
      </c>
      <c r="T26" s="10">
        <f>SUM(T21+T25+T17)</f>
        <v>0</v>
      </c>
      <c r="U26" s="10">
        <f t="shared" si="2"/>
        <v>17802465.009999998</v>
      </c>
    </row>
    <row r="29" spans="1:7" ht="12.75">
      <c r="A29" s="33" t="s">
        <v>45</v>
      </c>
      <c r="B29" s="33"/>
      <c r="C29" s="33"/>
      <c r="D29" s="33"/>
      <c r="E29" s="33"/>
      <c r="F29" s="33"/>
      <c r="G29" s="33"/>
    </row>
    <row r="32" spans="1:5" ht="12.75">
      <c r="A32" s="33" t="s">
        <v>50</v>
      </c>
      <c r="B32" s="33"/>
      <c r="C32" s="33"/>
      <c r="D32" s="33"/>
      <c r="E32" s="33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86</v>
      </c>
      <c r="B37" s="17"/>
    </row>
    <row r="38" spans="1:4" ht="12.75">
      <c r="A38" s="33" t="s">
        <v>47</v>
      </c>
      <c r="B38" s="33"/>
      <c r="C38" s="33"/>
      <c r="D38" s="33"/>
    </row>
    <row r="39" spans="1:2" ht="12.75">
      <c r="A39" s="34"/>
      <c r="B39" s="34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6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4.875" style="0" customWidth="1"/>
    <col min="2" max="2" width="13.625" style="0" customWidth="1"/>
    <col min="3" max="3" width="12.625" style="0" customWidth="1"/>
    <col min="4" max="4" width="17.875" style="0" customWidth="1"/>
    <col min="5" max="5" width="13.75390625" style="0" customWidth="1"/>
    <col min="6" max="6" width="15.375" style="0" customWidth="1"/>
  </cols>
  <sheetData>
    <row r="2" spans="1:5" ht="12.75">
      <c r="A2" s="40" t="s">
        <v>72</v>
      </c>
      <c r="B2" s="40"/>
      <c r="C2" s="40"/>
      <c r="D2" s="40"/>
      <c r="E2" s="40"/>
    </row>
    <row r="4" ht="12.75">
      <c r="A4" s="18"/>
    </row>
    <row r="5" ht="12.75">
      <c r="A5" s="19"/>
    </row>
    <row r="6" spans="1:8" ht="43.5" customHeight="1">
      <c r="A6" s="20" t="s">
        <v>71</v>
      </c>
      <c r="B6" s="20" t="s">
        <v>69</v>
      </c>
      <c r="C6" s="20" t="s">
        <v>66</v>
      </c>
      <c r="D6" s="21" t="s">
        <v>70</v>
      </c>
      <c r="E6" s="21" t="s">
        <v>67</v>
      </c>
      <c r="F6" s="22"/>
      <c r="G6" s="22"/>
      <c r="H6" s="22"/>
    </row>
    <row r="7" spans="1:10" ht="12.75">
      <c r="A7" s="23"/>
      <c r="B7" s="23">
        <f>SUM(B8:B8)</f>
        <v>5000000</v>
      </c>
      <c r="C7" s="23">
        <f>SUM(C8:C8)</f>
        <v>5000000</v>
      </c>
      <c r="D7" s="23">
        <f>SUM(D8:D8)</f>
        <v>5000000</v>
      </c>
      <c r="E7" s="23">
        <f>SUM(E8:E8)</f>
        <v>0</v>
      </c>
      <c r="F7" s="24"/>
      <c r="G7" s="24"/>
      <c r="H7" s="24"/>
      <c r="I7" s="24"/>
      <c r="J7" s="24"/>
    </row>
    <row r="8" spans="1:11" s="29" customFormat="1" ht="42.75" customHeight="1">
      <c r="A8" s="25" t="s">
        <v>68</v>
      </c>
      <c r="B8" s="26">
        <v>5000000</v>
      </c>
      <c r="C8" s="26">
        <v>5000000</v>
      </c>
      <c r="D8" s="26">
        <v>5000000</v>
      </c>
      <c r="E8" s="27">
        <v>0</v>
      </c>
      <c r="F8" s="28"/>
      <c r="G8" s="28"/>
      <c r="H8" s="28"/>
      <c r="I8" s="28"/>
      <c r="J8" s="28"/>
      <c r="K8" s="28"/>
    </row>
    <row r="12" spans="1:3" ht="12.75">
      <c r="A12" s="41" t="s">
        <v>73</v>
      </c>
      <c r="B12" s="41"/>
      <c r="C12" s="41"/>
    </row>
    <row r="15" ht="12.75">
      <c r="A15" t="s">
        <v>74</v>
      </c>
    </row>
    <row r="16" ht="12.75">
      <c r="A16" t="s">
        <v>75</v>
      </c>
    </row>
  </sheetData>
  <sheetProtection/>
  <mergeCells count="2">
    <mergeCell ref="A2:E2"/>
    <mergeCell ref="A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Эйла</cp:lastModifiedBy>
  <cp:lastPrinted>2016-09-05T06:40:14Z</cp:lastPrinted>
  <dcterms:created xsi:type="dcterms:W3CDTF">2000-01-05T08:20:30Z</dcterms:created>
  <dcterms:modified xsi:type="dcterms:W3CDTF">2016-09-05T06:44:20Z</dcterms:modified>
  <cp:category/>
  <cp:version/>
  <cp:contentType/>
  <cp:contentStatus/>
</cp:coreProperties>
</file>