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<sst xmlns="http://schemas.openxmlformats.org/spreadsheetml/2006/main" count="157" uniqueCount="75">
  <si>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</si>
  <si>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</si>
  <si>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</si>
  <si>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</si>
  <si>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</si>
  <si>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</si>
  <si>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</si>
  <si>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</si>
  <si>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</si>
  <si>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</si>
  <si>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</si>
  <si>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</si>
  <si>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</si>
  <si>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</si>
  <si>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</si>
  <si>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</si>
  <si>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</si>
  <si>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</si>
  <si>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</si>
  <si>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</si>
  <si>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</si>
  <si>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</si>
  <si>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</si>
  <si>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</si>
  <si>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</si>
  <si>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</si>
  <si>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</si>
  <si>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</si>
  <si>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</si>
  <si>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</si>
  <si>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</si>
  <si>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</si>
  <si>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</si>
  <si>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</si>
  <si>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Договор № 16-2 от 24.11.2011 года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</si>
  <si>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</si>
  <si>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</si>
  <si>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</si>
  <si>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</si>
  <si>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</si>
  <si>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</si>
  <si>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</si>
  <si>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</si>
  <si>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</si>
  <si>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</si>
  <si>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</si>
  <si>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</si>
  <si>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</si>
  <si>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</si>
  <si>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</si>
  <si>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</si>
  <si>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</si>
  <si>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</si>
  <si>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</si>
  <si>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16-1/14 от 21.04.2014 года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</si>
  <si>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</si>
  <si>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</si>
  <si>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</si>
  <si>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</si>
  <si>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</si>
  <si>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</si>
  <si>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</si>
  <si>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</si>
  <si>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</si>
  <si>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</si>
  <si>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</si>
  <si>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</si>
  <si>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</si>
  <si>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</si>
  <si>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</si>
  <si>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по состоянию на 1 января 2016 года</t>
  </si>
  <si>
    <t>Договор № 16-5/15 от 25.12.2015 года</t>
  </si>
  <si>
    <t>г.Суоярви 11 января 2016 года</t>
  </si>
  <si>
    <t>г.Суоярви 14 января 2016 года</t>
  </si>
  <si>
    <t>Налоговые и неналоговые поступления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</si>
</sst>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9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0.00390625" style="1" customWidth="1"/>
    <col min="14" max="14" width="14.625" style="1" customWidth="1"/>
    <col min="15" max="15" width="10.25390625" style="1" customWidth="1"/>
    <col min="16" max="16" width="12.12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5.00390625" style="1" customWidth="1"/>
    <col min="21" max="16384" width="9.125" style="1" customWidth="1"/>
  </cols>
  <sheetData>
    <row r="1" spans="14:20" ht="12.75">
      <c r="N1" s="18" t="s">
        <v>21</v>
      </c>
      <c r="O1" s="18"/>
      <c r="P1" s="18"/>
      <c r="Q1" s="18"/>
      <c r="R1" s="18"/>
      <c r="S1" s="18"/>
      <c r="T1" s="18"/>
    </row>
    <row r="2" spans="14:20" ht="12.75">
      <c r="N2" s="18" t="s">
        <v>22</v>
      </c>
      <c r="O2" s="18"/>
      <c r="P2" s="18"/>
      <c r="Q2" s="18"/>
      <c r="R2" s="18"/>
      <c r="S2" s="18"/>
      <c r="T2" s="18"/>
    </row>
    <row r="3" spans="14:20" ht="12.75">
      <c r="N3" s="18" t="s">
        <v>23</v>
      </c>
      <c r="O3" s="18"/>
      <c r="P3" s="18"/>
      <c r="Q3" s="18"/>
      <c r="R3" s="18"/>
      <c r="S3" s="18"/>
      <c r="T3" s="18"/>
    </row>
    <row r="4" spans="1:20" ht="18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8">
      <c r="A5" s="19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1" t="s">
        <v>16</v>
      </c>
      <c r="B13" s="22"/>
      <c r="C13" s="2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0" t="s">
        <v>25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89.25">
      <c r="A15" s="3">
        <v>1</v>
      </c>
      <c r="B15" s="7" t="s">
        <v>28</v>
      </c>
      <c r="C15" s="4" t="s">
        <v>34</v>
      </c>
      <c r="D15" s="4" t="s">
        <v>44</v>
      </c>
      <c r="E15" s="8">
        <v>20000000</v>
      </c>
      <c r="F15" s="9">
        <v>41937</v>
      </c>
      <c r="G15" s="4" t="s">
        <v>35</v>
      </c>
      <c r="H15" s="8">
        <v>0</v>
      </c>
      <c r="I15" s="8"/>
      <c r="J15" s="8"/>
      <c r="K15" s="10">
        <f aca="true" t="shared" si="0" ref="K15:K26">SUM(H15+I15-J15)</f>
        <v>0</v>
      </c>
      <c r="L15" s="4" t="s">
        <v>33</v>
      </c>
      <c r="M15" s="8">
        <v>33553.54</v>
      </c>
      <c r="N15" s="8"/>
      <c r="O15" s="8"/>
      <c r="P15" s="8">
        <v>33553.54</v>
      </c>
      <c r="Q15" s="8"/>
      <c r="R15" s="8">
        <f aca="true" t="shared" si="1" ref="R15:R26">SUM(M15+N15-P15)</f>
        <v>0</v>
      </c>
      <c r="S15" s="8">
        <f aca="true" t="shared" si="2" ref="S15:S26">SUM(O15-Q15)</f>
        <v>0</v>
      </c>
      <c r="T15" s="8">
        <f aca="true" t="shared" si="3" ref="T15:T26">SUM(K15+R15+S15)</f>
        <v>0</v>
      </c>
    </row>
    <row r="16" spans="1:20" ht="89.25">
      <c r="A16" s="3">
        <v>2</v>
      </c>
      <c r="B16" s="7" t="s">
        <v>28</v>
      </c>
      <c r="C16" s="4" t="s">
        <v>36</v>
      </c>
      <c r="D16" s="4" t="s">
        <v>44</v>
      </c>
      <c r="E16" s="8">
        <v>20000000</v>
      </c>
      <c r="F16" s="9">
        <v>42729</v>
      </c>
      <c r="G16" s="4" t="s">
        <v>29</v>
      </c>
      <c r="H16" s="8">
        <v>14505000</v>
      </c>
      <c r="I16" s="8"/>
      <c r="J16" s="8">
        <v>1956000</v>
      </c>
      <c r="K16" s="10">
        <f t="shared" si="0"/>
        <v>12549000</v>
      </c>
      <c r="L16" s="4" t="s">
        <v>33</v>
      </c>
      <c r="M16" s="8">
        <v>45352.96</v>
      </c>
      <c r="N16" s="8">
        <v>556938.74</v>
      </c>
      <c r="O16" s="8"/>
      <c r="P16" s="8">
        <v>558050.91</v>
      </c>
      <c r="Q16" s="8"/>
      <c r="R16" s="8">
        <f t="shared" si="1"/>
        <v>44240.78999999992</v>
      </c>
      <c r="S16" s="8">
        <f t="shared" si="2"/>
        <v>0</v>
      </c>
      <c r="T16" s="8">
        <f t="shared" si="3"/>
        <v>12593240.79</v>
      </c>
    </row>
    <row r="17" spans="1:20" ht="89.25">
      <c r="A17" s="3">
        <v>3</v>
      </c>
      <c r="B17" s="7" t="s">
        <v>28</v>
      </c>
      <c r="C17" s="4" t="s">
        <v>54</v>
      </c>
      <c r="D17" s="4" t="s">
        <v>44</v>
      </c>
      <c r="E17" s="8">
        <v>760000</v>
      </c>
      <c r="F17" s="9">
        <v>41988</v>
      </c>
      <c r="G17" s="4" t="s">
        <v>29</v>
      </c>
      <c r="H17" s="8"/>
      <c r="I17" s="8"/>
      <c r="J17" s="8"/>
      <c r="K17" s="10">
        <f t="shared" si="0"/>
        <v>0</v>
      </c>
      <c r="L17" s="4" t="s">
        <v>50</v>
      </c>
      <c r="M17" s="8">
        <v>629.86</v>
      </c>
      <c r="N17" s="8"/>
      <c r="O17" s="8"/>
      <c r="P17" s="8">
        <v>629.86</v>
      </c>
      <c r="Q17" s="8"/>
      <c r="R17" s="8">
        <f t="shared" si="1"/>
        <v>0</v>
      </c>
      <c r="S17" s="8">
        <f t="shared" si="2"/>
        <v>0</v>
      </c>
      <c r="T17" s="8">
        <f t="shared" si="3"/>
        <v>0</v>
      </c>
    </row>
    <row r="18" spans="1:20" ht="89.25">
      <c r="A18" s="3">
        <v>4</v>
      </c>
      <c r="B18" s="7" t="s">
        <v>28</v>
      </c>
      <c r="C18" s="4" t="s">
        <v>51</v>
      </c>
      <c r="D18" s="4" t="s">
        <v>44</v>
      </c>
      <c r="E18" s="8">
        <v>5000000</v>
      </c>
      <c r="F18" s="9">
        <v>42880</v>
      </c>
      <c r="G18" s="4" t="s">
        <v>29</v>
      </c>
      <c r="H18" s="8">
        <v>5000000</v>
      </c>
      <c r="I18" s="8"/>
      <c r="J18" s="8"/>
      <c r="K18" s="10">
        <f t="shared" si="0"/>
        <v>5000000</v>
      </c>
      <c r="L18" s="4" t="s">
        <v>50</v>
      </c>
      <c r="M18" s="8">
        <v>11678.08</v>
      </c>
      <c r="N18" s="8">
        <v>137499.99</v>
      </c>
      <c r="O18" s="8"/>
      <c r="P18" s="8">
        <v>137499.99</v>
      </c>
      <c r="Q18" s="8"/>
      <c r="R18" s="8">
        <f t="shared" si="1"/>
        <v>11678.079999999987</v>
      </c>
      <c r="S18" s="8">
        <f t="shared" si="2"/>
        <v>0</v>
      </c>
      <c r="T18" s="8">
        <f t="shared" si="3"/>
        <v>5011678.08</v>
      </c>
    </row>
    <row r="19" spans="1:20" ht="89.25">
      <c r="A19" s="3">
        <v>5</v>
      </c>
      <c r="B19" s="7" t="s">
        <v>28</v>
      </c>
      <c r="C19" s="4" t="s">
        <v>52</v>
      </c>
      <c r="D19" s="4" t="s">
        <v>44</v>
      </c>
      <c r="E19" s="8">
        <v>5000000</v>
      </c>
      <c r="F19" s="9">
        <v>42936</v>
      </c>
      <c r="G19" s="4" t="s">
        <v>29</v>
      </c>
      <c r="H19" s="8">
        <v>5000000</v>
      </c>
      <c r="I19" s="8"/>
      <c r="J19" s="8"/>
      <c r="K19" s="10">
        <f t="shared" si="0"/>
        <v>5000000</v>
      </c>
      <c r="L19" s="4" t="s">
        <v>50</v>
      </c>
      <c r="M19" s="8">
        <v>11678.08</v>
      </c>
      <c r="N19" s="8">
        <v>137499.99</v>
      </c>
      <c r="O19" s="8"/>
      <c r="P19" s="8">
        <v>137499.99</v>
      </c>
      <c r="Q19" s="8"/>
      <c r="R19" s="8">
        <f t="shared" si="1"/>
        <v>11678.079999999987</v>
      </c>
      <c r="S19" s="8">
        <f t="shared" si="2"/>
        <v>0</v>
      </c>
      <c r="T19" s="8">
        <f t="shared" si="3"/>
        <v>5011678.08</v>
      </c>
    </row>
    <row r="20" spans="1:20" ht="140.25">
      <c r="A20" s="3">
        <v>6</v>
      </c>
      <c r="B20" s="7" t="s">
        <v>28</v>
      </c>
      <c r="C20" s="4" t="s">
        <v>59</v>
      </c>
      <c r="D20" s="4" t="s">
        <v>44</v>
      </c>
      <c r="E20" s="8">
        <v>14138000</v>
      </c>
      <c r="F20" s="9">
        <v>43084</v>
      </c>
      <c r="G20" s="4" t="s">
        <v>53</v>
      </c>
      <c r="H20" s="8">
        <v>14138000</v>
      </c>
      <c r="I20" s="8"/>
      <c r="J20" s="8">
        <v>2340000</v>
      </c>
      <c r="K20" s="10">
        <f t="shared" si="0"/>
        <v>11798000</v>
      </c>
      <c r="L20" s="4" t="s">
        <v>50</v>
      </c>
      <c r="M20" s="8">
        <v>13847.49</v>
      </c>
      <c r="N20" s="8">
        <v>355782.56</v>
      </c>
      <c r="O20" s="8"/>
      <c r="P20" s="8">
        <v>341854.07</v>
      </c>
      <c r="Q20" s="8"/>
      <c r="R20" s="8">
        <f t="shared" si="1"/>
        <v>27775.97999999998</v>
      </c>
      <c r="S20" s="8">
        <f t="shared" si="2"/>
        <v>0</v>
      </c>
      <c r="T20" s="8">
        <f t="shared" si="3"/>
        <v>11825775.98</v>
      </c>
    </row>
    <row r="21" spans="1:20" ht="140.25">
      <c r="A21" s="3">
        <v>7</v>
      </c>
      <c r="B21" s="7" t="s">
        <v>28</v>
      </c>
      <c r="C21" s="4" t="s">
        <v>60</v>
      </c>
      <c r="D21" s="4" t="s">
        <v>44</v>
      </c>
      <c r="E21" s="8">
        <v>3600000</v>
      </c>
      <c r="F21" s="9">
        <v>43064</v>
      </c>
      <c r="G21" s="4" t="s">
        <v>53</v>
      </c>
      <c r="H21" s="8">
        <v>3600000</v>
      </c>
      <c r="I21" s="8"/>
      <c r="J21" s="8"/>
      <c r="K21" s="10">
        <f>SUM(H21+I21-J21)</f>
        <v>3600000</v>
      </c>
      <c r="L21" s="4" t="s">
        <v>50</v>
      </c>
      <c r="M21" s="8">
        <v>1717.81</v>
      </c>
      <c r="N21" s="8">
        <v>99000.02</v>
      </c>
      <c r="O21" s="8"/>
      <c r="P21" s="8">
        <v>92309.61</v>
      </c>
      <c r="Q21" s="8"/>
      <c r="R21" s="8">
        <f>SUM(M21+N21-P21)</f>
        <v>8408.220000000001</v>
      </c>
      <c r="S21" s="8">
        <f>SUM(O21-Q21)</f>
        <v>0</v>
      </c>
      <c r="T21" s="8">
        <f>SUM(K21+R21+S21)</f>
        <v>3608408.22</v>
      </c>
    </row>
    <row r="22" spans="1:20" ht="89.25">
      <c r="A22" s="3">
        <v>8</v>
      </c>
      <c r="B22" s="7" t="s">
        <v>28</v>
      </c>
      <c r="C22" s="4" t="s">
        <v>57</v>
      </c>
      <c r="D22" s="4" t="s">
        <v>44</v>
      </c>
      <c r="E22" s="8">
        <v>4300000</v>
      </c>
      <c r="F22" s="9">
        <v>43245</v>
      </c>
      <c r="G22" s="4" t="s">
        <v>35</v>
      </c>
      <c r="H22" s="8"/>
      <c r="I22" s="8">
        <v>4300000</v>
      </c>
      <c r="J22" s="8"/>
      <c r="K22" s="10">
        <f>SUM(H22+I22-J22)</f>
        <v>4300000</v>
      </c>
      <c r="L22" s="4" t="s">
        <v>50</v>
      </c>
      <c r="M22" s="8"/>
      <c r="N22" s="8">
        <v>68682.19</v>
      </c>
      <c r="O22" s="8"/>
      <c r="P22" s="8">
        <v>58639.04</v>
      </c>
      <c r="Q22" s="8"/>
      <c r="R22" s="8">
        <f>SUM(M22+N22-P22)</f>
        <v>10043.150000000001</v>
      </c>
      <c r="S22" s="8">
        <f>SUM(O22-Q22)</f>
        <v>0</v>
      </c>
      <c r="T22" s="8">
        <f>SUM(K22+R22+S22)</f>
        <v>4310043.15</v>
      </c>
    </row>
    <row r="23" spans="1:20" ht="89.25">
      <c r="A23" s="3">
        <v>9</v>
      </c>
      <c r="B23" s="7" t="s">
        <v>28</v>
      </c>
      <c r="C23" s="4" t="s">
        <v>58</v>
      </c>
      <c r="D23" s="4" t="s">
        <v>44</v>
      </c>
      <c r="E23" s="8">
        <v>5000000</v>
      </c>
      <c r="F23" s="9">
        <v>43245</v>
      </c>
      <c r="G23" s="4" t="s">
        <v>35</v>
      </c>
      <c r="H23" s="8"/>
      <c r="I23" s="8">
        <v>5000000</v>
      </c>
      <c r="J23" s="8"/>
      <c r="K23" s="10">
        <f>SUM(H23+I23-J23)</f>
        <v>5000000</v>
      </c>
      <c r="L23" s="4" t="s">
        <v>50</v>
      </c>
      <c r="M23" s="8"/>
      <c r="N23" s="8">
        <v>71198.62</v>
      </c>
      <c r="O23" s="8"/>
      <c r="P23" s="8">
        <v>59520.54</v>
      </c>
      <c r="Q23" s="8"/>
      <c r="R23" s="8">
        <f>SUM(M23+N23-P23)</f>
        <v>11678.079999999994</v>
      </c>
      <c r="S23" s="8">
        <f>SUM(O23-Q23)</f>
        <v>0</v>
      </c>
      <c r="T23" s="8">
        <f>SUM(K23+R23+S23)</f>
        <v>5011678.08</v>
      </c>
    </row>
    <row r="24" spans="1:20" ht="89.25">
      <c r="A24" s="3">
        <v>10</v>
      </c>
      <c r="B24" s="7" t="s">
        <v>28</v>
      </c>
      <c r="C24" s="4" t="s">
        <v>64</v>
      </c>
      <c r="D24" s="4" t="s">
        <v>44</v>
      </c>
      <c r="E24" s="8">
        <v>2500000</v>
      </c>
      <c r="F24" s="9">
        <v>42363</v>
      </c>
      <c r="G24" s="4" t="s">
        <v>35</v>
      </c>
      <c r="H24" s="8"/>
      <c r="I24" s="8">
        <v>2500000</v>
      </c>
      <c r="J24" s="8">
        <v>2500000</v>
      </c>
      <c r="K24" s="10">
        <f t="shared" si="0"/>
        <v>0</v>
      </c>
      <c r="L24" s="4" t="s">
        <v>50</v>
      </c>
      <c r="M24" s="8"/>
      <c r="N24" s="8">
        <v>14232.19</v>
      </c>
      <c r="O24" s="8"/>
      <c r="P24" s="8">
        <v>9982.87</v>
      </c>
      <c r="Q24" s="8"/>
      <c r="R24" s="8">
        <f t="shared" si="1"/>
        <v>4249.32</v>
      </c>
      <c r="S24" s="8">
        <f t="shared" si="2"/>
        <v>0</v>
      </c>
      <c r="T24" s="8">
        <f t="shared" si="3"/>
        <v>4249.32</v>
      </c>
    </row>
    <row r="25" spans="1:20" ht="89.25">
      <c r="A25" s="3">
        <v>11</v>
      </c>
      <c r="B25" s="7" t="s">
        <v>28</v>
      </c>
      <c r="C25" s="4" t="s">
        <v>69</v>
      </c>
      <c r="D25" s="4" t="s">
        <v>44</v>
      </c>
      <c r="E25" s="8">
        <v>3000000</v>
      </c>
      <c r="F25" s="9">
        <v>43429</v>
      </c>
      <c r="G25" s="4" t="s">
        <v>74</v>
      </c>
      <c r="H25" s="8"/>
      <c r="I25" s="8">
        <v>3000000</v>
      </c>
      <c r="J25" s="8"/>
      <c r="K25" s="10">
        <f>SUM(H25+I25-J25)</f>
        <v>3000000</v>
      </c>
      <c r="L25" s="4" t="s">
        <v>50</v>
      </c>
      <c r="M25" s="8"/>
      <c r="N25" s="8">
        <v>3164.38</v>
      </c>
      <c r="O25" s="8"/>
      <c r="P25" s="8"/>
      <c r="Q25" s="8"/>
      <c r="R25" s="8">
        <f>SUM(M25+N25-P25)</f>
        <v>3164.38</v>
      </c>
      <c r="S25" s="8">
        <f>SUM(O25-Q25)</f>
        <v>0</v>
      </c>
      <c r="T25" s="8">
        <f>SUM(K25+R25+S25)</f>
        <v>3003164.38</v>
      </c>
    </row>
    <row r="26" spans="1:20" ht="89.25">
      <c r="A26" s="3">
        <v>11</v>
      </c>
      <c r="B26" s="7" t="s">
        <v>28</v>
      </c>
      <c r="C26" s="4" t="s">
        <v>71</v>
      </c>
      <c r="D26" s="4" t="s">
        <v>44</v>
      </c>
      <c r="E26" s="8">
        <v>3500000</v>
      </c>
      <c r="F26" s="9">
        <v>43457</v>
      </c>
      <c r="G26" s="4" t="s">
        <v>74</v>
      </c>
      <c r="H26" s="8"/>
      <c r="I26" s="8">
        <v>3500000</v>
      </c>
      <c r="J26" s="8"/>
      <c r="K26" s="10">
        <f t="shared" si="0"/>
        <v>3500000</v>
      </c>
      <c r="L26" s="4" t="s">
        <v>50</v>
      </c>
      <c r="M26" s="8"/>
      <c r="N26" s="8">
        <v>1845.89</v>
      </c>
      <c r="O26" s="8"/>
      <c r="P26" s="8"/>
      <c r="Q26" s="8"/>
      <c r="R26" s="8">
        <f t="shared" si="1"/>
        <v>1845.89</v>
      </c>
      <c r="S26" s="8">
        <f t="shared" si="2"/>
        <v>0</v>
      </c>
      <c r="T26" s="8">
        <f t="shared" si="3"/>
        <v>3501845.89</v>
      </c>
    </row>
    <row r="27" spans="1:20" s="12" customFormat="1" ht="25.5" customHeight="1">
      <c r="A27" s="21" t="s">
        <v>16</v>
      </c>
      <c r="B27" s="22"/>
      <c r="C27" s="23"/>
      <c r="D27" s="11"/>
      <c r="E27" s="10">
        <f>SUM(E15:E26)</f>
        <v>86798000</v>
      </c>
      <c r="F27" s="11"/>
      <c r="G27" s="11"/>
      <c r="H27" s="10">
        <f>SUM(H15:H24)</f>
        <v>42243000</v>
      </c>
      <c r="I27" s="10">
        <f>SUM(I15:I26)</f>
        <v>18300000</v>
      </c>
      <c r="J27" s="10">
        <f>SUM(J15:J24)</f>
        <v>6796000</v>
      </c>
      <c r="K27" s="10">
        <f>SUM(K15:K26)</f>
        <v>53747000</v>
      </c>
      <c r="L27" s="10"/>
      <c r="M27" s="10">
        <f>SUM(M15:M26)</f>
        <v>118457.82</v>
      </c>
      <c r="N27" s="10">
        <f aca="true" t="shared" si="4" ref="N27:T27">SUM(N15:N26)</f>
        <v>1445844.5699999996</v>
      </c>
      <c r="O27" s="10">
        <f t="shared" si="4"/>
        <v>0</v>
      </c>
      <c r="P27" s="10">
        <f t="shared" si="4"/>
        <v>1429540.4200000004</v>
      </c>
      <c r="Q27" s="10">
        <f t="shared" si="4"/>
        <v>0</v>
      </c>
      <c r="R27" s="10">
        <f t="shared" si="4"/>
        <v>134761.96999999988</v>
      </c>
      <c r="S27" s="10">
        <f t="shared" si="4"/>
        <v>0</v>
      </c>
      <c r="T27" s="10">
        <f t="shared" si="4"/>
        <v>53881761.96999999</v>
      </c>
    </row>
    <row r="28" spans="1:20" ht="24" customHeight="1">
      <c r="A28" s="20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89.25">
      <c r="A29" s="3">
        <v>1</v>
      </c>
      <c r="B29" s="7" t="s">
        <v>61</v>
      </c>
      <c r="C29" s="13" t="s">
        <v>63</v>
      </c>
      <c r="D29" s="4" t="s">
        <v>62</v>
      </c>
      <c r="E29" s="8">
        <v>5000000</v>
      </c>
      <c r="F29" s="9">
        <v>42558</v>
      </c>
      <c r="G29" s="4" t="s">
        <v>35</v>
      </c>
      <c r="H29" s="8"/>
      <c r="I29" s="8">
        <v>5000000</v>
      </c>
      <c r="J29" s="8"/>
      <c r="K29" s="15">
        <f>SUM(H29+I29-J29)</f>
        <v>5000000</v>
      </c>
      <c r="L29" s="14" t="s">
        <v>68</v>
      </c>
      <c r="M29" s="8"/>
      <c r="N29" s="8">
        <v>380967.67</v>
      </c>
      <c r="O29" s="8"/>
      <c r="P29" s="8">
        <v>378865.41</v>
      </c>
      <c r="Q29" s="8"/>
      <c r="R29" s="10">
        <f>SUM(M29+N29-P29)</f>
        <v>2102.2600000000093</v>
      </c>
      <c r="S29" s="10"/>
      <c r="T29" s="15">
        <f>SUM(K29+R29)</f>
        <v>5002102.26</v>
      </c>
    </row>
    <row r="30" spans="1:20" ht="89.25">
      <c r="A30" s="3">
        <v>2</v>
      </c>
      <c r="B30" s="7" t="s">
        <v>61</v>
      </c>
      <c r="C30" s="13" t="s">
        <v>66</v>
      </c>
      <c r="D30" s="4" t="s">
        <v>65</v>
      </c>
      <c r="E30" s="8">
        <v>5000000</v>
      </c>
      <c r="F30" s="9">
        <v>43406</v>
      </c>
      <c r="G30" s="4" t="s">
        <v>35</v>
      </c>
      <c r="H30" s="8"/>
      <c r="I30" s="8">
        <v>5000000</v>
      </c>
      <c r="J30" s="8"/>
      <c r="K30" s="15">
        <f>SUM(H30+I30-J30)</f>
        <v>5000000</v>
      </c>
      <c r="L30" s="14" t="s">
        <v>67</v>
      </c>
      <c r="M30" s="8"/>
      <c r="N30" s="8">
        <v>137997.26</v>
      </c>
      <c r="O30" s="8"/>
      <c r="P30" s="8">
        <v>125216.99</v>
      </c>
      <c r="Q30" s="8"/>
      <c r="R30" s="10">
        <f>SUM(M30+N30-P30)</f>
        <v>12780.270000000004</v>
      </c>
      <c r="S30" s="10"/>
      <c r="T30" s="15">
        <f>SUM(K30+R30)</f>
        <v>5012780.27</v>
      </c>
    </row>
    <row r="31" spans="1:20" ht="21" customHeight="1">
      <c r="A31" s="21" t="s">
        <v>16</v>
      </c>
      <c r="B31" s="22"/>
      <c r="C31" s="23"/>
      <c r="D31" s="7"/>
      <c r="E31" s="10">
        <f>SUM(E29:E30)</f>
        <v>10000000</v>
      </c>
      <c r="F31" s="10"/>
      <c r="G31" s="10"/>
      <c r="H31" s="10">
        <f aca="true" t="shared" si="5" ref="H31:T31">SUM(H29:H30)</f>
        <v>0</v>
      </c>
      <c r="I31" s="10">
        <f t="shared" si="5"/>
        <v>10000000</v>
      </c>
      <c r="J31" s="10">
        <f t="shared" si="5"/>
        <v>0</v>
      </c>
      <c r="K31" s="10">
        <f t="shared" si="5"/>
        <v>10000000</v>
      </c>
      <c r="L31" s="10"/>
      <c r="M31" s="10">
        <f t="shared" si="5"/>
        <v>0</v>
      </c>
      <c r="N31" s="10">
        <f t="shared" si="5"/>
        <v>518964.93</v>
      </c>
      <c r="O31" s="10">
        <f>SUM(O29:O30)</f>
        <v>0</v>
      </c>
      <c r="P31" s="10">
        <f>SUM(P29:P30)</f>
        <v>504082.39999999997</v>
      </c>
      <c r="Q31" s="10">
        <f>SUM(Q29:Q30)</f>
        <v>0</v>
      </c>
      <c r="R31" s="10">
        <f>SUM(R29:R30)</f>
        <v>14882.530000000013</v>
      </c>
      <c r="S31" s="10">
        <f>SUM(S29:S30)</f>
        <v>0</v>
      </c>
      <c r="T31" s="15">
        <f t="shared" si="5"/>
        <v>10014882.53</v>
      </c>
    </row>
    <row r="32" spans="1:20" ht="24" customHeight="1">
      <c r="A32" s="20" t="s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>
      <c r="A33" s="3">
        <v>1</v>
      </c>
      <c r="B33" s="7"/>
      <c r="C33" s="13"/>
      <c r="D33" s="4"/>
      <c r="E33" s="8"/>
      <c r="F33" s="3"/>
      <c r="G33" s="14"/>
      <c r="H33" s="8"/>
      <c r="I33" s="8"/>
      <c r="J33" s="8"/>
      <c r="K33" s="10"/>
      <c r="L33" s="7"/>
      <c r="M33" s="8"/>
      <c r="N33" s="8"/>
      <c r="O33" s="8"/>
      <c r="P33" s="8"/>
      <c r="Q33" s="8"/>
      <c r="R33" s="8"/>
      <c r="S33" s="8"/>
      <c r="T33" s="15">
        <f>SUM(K33+R33)</f>
        <v>0</v>
      </c>
    </row>
    <row r="34" spans="1:20" ht="12.75">
      <c r="A34" s="3">
        <v>2</v>
      </c>
      <c r="B34" s="7"/>
      <c r="C34" s="13"/>
      <c r="D34" s="4"/>
      <c r="E34" s="8"/>
      <c r="F34" s="3"/>
      <c r="G34" s="4"/>
      <c r="H34" s="8"/>
      <c r="I34" s="8"/>
      <c r="J34" s="8"/>
      <c r="K34" s="10"/>
      <c r="L34" s="7"/>
      <c r="M34" s="8"/>
      <c r="N34" s="8"/>
      <c r="O34" s="8"/>
      <c r="P34" s="8"/>
      <c r="Q34" s="8"/>
      <c r="R34" s="8"/>
      <c r="S34" s="8"/>
      <c r="T34" s="15">
        <f>SUM(K34+R34)</f>
        <v>0</v>
      </c>
    </row>
    <row r="35" spans="1:20" ht="21" customHeight="1">
      <c r="A35" s="21" t="s">
        <v>16</v>
      </c>
      <c r="B35" s="22"/>
      <c r="C35" s="23"/>
      <c r="D35" s="7"/>
      <c r="E35" s="10">
        <f>SUM(E33:E34)</f>
        <v>0</v>
      </c>
      <c r="F35" s="7"/>
      <c r="G35" s="7"/>
      <c r="H35" s="10">
        <f>SUM(H33:H34)</f>
        <v>0</v>
      </c>
      <c r="I35" s="10"/>
      <c r="J35" s="10">
        <f>SUM(J33:J34)</f>
        <v>0</v>
      </c>
      <c r="K35" s="10">
        <f>SUM(K33:K34)</f>
        <v>0</v>
      </c>
      <c r="L35" s="10"/>
      <c r="M35" s="10"/>
      <c r="N35" s="10"/>
      <c r="O35" s="10"/>
      <c r="P35" s="10"/>
      <c r="Q35" s="10"/>
      <c r="R35" s="10"/>
      <c r="S35" s="10"/>
      <c r="T35" s="15">
        <f>SUM(T33:T34)</f>
        <v>0</v>
      </c>
    </row>
    <row r="36" spans="1:20" ht="38.25" customHeight="1">
      <c r="A36" s="20" t="s">
        <v>17</v>
      </c>
      <c r="B36" s="20"/>
      <c r="C36" s="20"/>
      <c r="D36" s="20"/>
      <c r="E36" s="20"/>
      <c r="F36" s="20"/>
      <c r="G36" s="7"/>
      <c r="H36" s="10">
        <f>SUM(H31+H35+H27)</f>
        <v>42243000</v>
      </c>
      <c r="I36" s="10">
        <f aca="true" t="shared" si="6" ref="I36:T36">SUM(I31+I35+I27)</f>
        <v>28300000</v>
      </c>
      <c r="J36" s="10">
        <f t="shared" si="6"/>
        <v>6796000</v>
      </c>
      <c r="K36" s="10">
        <f t="shared" si="6"/>
        <v>63747000</v>
      </c>
      <c r="L36" s="10">
        <f t="shared" si="6"/>
        <v>0</v>
      </c>
      <c r="M36" s="10">
        <f t="shared" si="6"/>
        <v>118457.82</v>
      </c>
      <c r="N36" s="10">
        <f t="shared" si="6"/>
        <v>1964809.4999999995</v>
      </c>
      <c r="O36" s="10">
        <f>SUM(O31+O35+O27)</f>
        <v>0</v>
      </c>
      <c r="P36" s="10">
        <f>SUM(P31+P35+P27)</f>
        <v>1933622.8200000003</v>
      </c>
      <c r="Q36" s="10">
        <f>SUM(Q31+Q35+Q27)</f>
        <v>0</v>
      </c>
      <c r="R36" s="10">
        <f>SUM(R31+R35+R27)</f>
        <v>149644.49999999988</v>
      </c>
      <c r="S36" s="10">
        <f>SUM(S31+S35+S27)</f>
        <v>0</v>
      </c>
      <c r="T36" s="10">
        <f t="shared" si="6"/>
        <v>63896644.49999999</v>
      </c>
    </row>
    <row r="39" spans="1:7" ht="12.75">
      <c r="A39" s="24" t="s">
        <v>48</v>
      </c>
      <c r="B39" s="24"/>
      <c r="C39" s="24"/>
      <c r="D39" s="24"/>
      <c r="E39" s="24"/>
      <c r="F39" s="24"/>
      <c r="G39" s="24"/>
    </row>
    <row r="42" spans="1:5" ht="12.75">
      <c r="A42" s="24" t="s">
        <v>56</v>
      </c>
      <c r="B42" s="24"/>
      <c r="C42" s="24"/>
      <c r="D42" s="24"/>
      <c r="E42" s="24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spans="1:2" ht="12.75">
      <c r="A47" s="17" t="s">
        <v>73</v>
      </c>
      <c r="B47" s="17"/>
    </row>
    <row r="48" spans="1:3" ht="12.75">
      <c r="A48" s="24" t="s">
        <v>20</v>
      </c>
      <c r="B48" s="24"/>
      <c r="C48" s="24"/>
    </row>
    <row r="49" spans="1:2" ht="12.75">
      <c r="A49" s="18"/>
      <c r="B49" s="18"/>
    </row>
  </sheetData>
  <sheetProtection/>
  <mergeCells count="18">
    <mergeCell ref="A48:C48"/>
    <mergeCell ref="A49:B49"/>
    <mergeCell ref="A35:C35"/>
    <mergeCell ref="A36:F36"/>
    <mergeCell ref="A39:G39"/>
    <mergeCell ref="A42:E42"/>
    <mergeCell ref="A13:C13"/>
    <mergeCell ref="A14:T14"/>
    <mergeCell ref="A27:C27"/>
    <mergeCell ref="A28:T28"/>
    <mergeCell ref="A31:C31"/>
    <mergeCell ref="A32:T32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A1">
      <selection activeCell="A5" sqref="A5:U5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18" t="s">
        <v>37</v>
      </c>
      <c r="P1" s="18"/>
      <c r="Q1" s="18"/>
      <c r="R1" s="18"/>
      <c r="S1" s="18"/>
      <c r="T1" s="18"/>
      <c r="U1" s="18"/>
    </row>
    <row r="2" spans="15:21" ht="12.75">
      <c r="O2" s="18" t="s">
        <v>38</v>
      </c>
      <c r="P2" s="18"/>
      <c r="Q2" s="18"/>
      <c r="R2" s="18"/>
      <c r="S2" s="18"/>
      <c r="T2" s="18"/>
      <c r="U2" s="18"/>
    </row>
    <row r="3" spans="15:21" ht="12.75">
      <c r="O3" s="18" t="s">
        <v>39</v>
      </c>
      <c r="P3" s="18"/>
      <c r="Q3" s="18"/>
      <c r="R3" s="18"/>
      <c r="S3" s="18"/>
      <c r="T3" s="18"/>
      <c r="U3" s="18"/>
    </row>
    <row r="4" spans="1:21" ht="18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8">
      <c r="A5" s="19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46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1" t="s">
        <v>16</v>
      </c>
      <c r="B13" s="22"/>
      <c r="C13" s="2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0" t="s">
        <v>25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89.25">
      <c r="A15" s="3">
        <v>1</v>
      </c>
      <c r="B15" s="7" t="s">
        <v>28</v>
      </c>
      <c r="C15" s="4" t="s">
        <v>40</v>
      </c>
      <c r="D15" s="4" t="s">
        <v>45</v>
      </c>
      <c r="E15" s="8">
        <v>6000000</v>
      </c>
      <c r="F15" s="9">
        <v>42729</v>
      </c>
      <c r="G15" s="4" t="s">
        <v>35</v>
      </c>
      <c r="H15" s="8">
        <v>5790000</v>
      </c>
      <c r="I15" s="8"/>
      <c r="J15" s="8">
        <v>1132800</v>
      </c>
      <c r="K15" s="10">
        <f>SUM(H15+I15-J15)</f>
        <v>4657200</v>
      </c>
      <c r="L15" s="4" t="s">
        <v>33</v>
      </c>
      <c r="M15" s="8">
        <v>240119.03</v>
      </c>
      <c r="N15" s="8"/>
      <c r="O15" s="8">
        <v>225821.96</v>
      </c>
      <c r="P15" s="8"/>
      <c r="Q15" s="8">
        <v>246316.99</v>
      </c>
      <c r="R15" s="8"/>
      <c r="S15" s="8">
        <f>SUM(M15+O15-Q15)</f>
        <v>219624</v>
      </c>
      <c r="T15" s="8"/>
      <c r="U15" s="8">
        <f>SUM(K15+S15+T15)</f>
        <v>4876824</v>
      </c>
    </row>
    <row r="16" spans="1:21" ht="89.25">
      <c r="A16" s="3">
        <v>2</v>
      </c>
      <c r="B16" s="7" t="s">
        <v>28</v>
      </c>
      <c r="C16" s="4" t="s">
        <v>41</v>
      </c>
      <c r="D16" s="4" t="s">
        <v>45</v>
      </c>
      <c r="E16" s="8">
        <v>11000000</v>
      </c>
      <c r="F16" s="9">
        <v>42729</v>
      </c>
      <c r="G16" s="4" t="s">
        <v>35</v>
      </c>
      <c r="H16" s="8">
        <v>10790000</v>
      </c>
      <c r="I16" s="8"/>
      <c r="J16" s="8">
        <v>1241900</v>
      </c>
      <c r="K16" s="10">
        <f>SUM(H16+I16-J16)</f>
        <v>9548100</v>
      </c>
      <c r="L16" s="4" t="s">
        <v>42</v>
      </c>
      <c r="M16" s="8">
        <v>594405.37</v>
      </c>
      <c r="N16" s="8"/>
      <c r="O16" s="8">
        <v>429521.23</v>
      </c>
      <c r="P16" s="8"/>
      <c r="Q16" s="8">
        <v>480204.11</v>
      </c>
      <c r="R16" s="8"/>
      <c r="S16" s="8">
        <f>SUM(M16+O16-Q16)</f>
        <v>543722.49</v>
      </c>
      <c r="T16" s="8">
        <f>SUM(P16-R16)</f>
        <v>0</v>
      </c>
      <c r="U16" s="8">
        <f>SUM(K16+S16+T16)</f>
        <v>10091822.49</v>
      </c>
    </row>
    <row r="17" spans="1:21" s="12" customFormat="1" ht="25.5" customHeight="1">
      <c r="A17" s="21" t="s">
        <v>16</v>
      </c>
      <c r="B17" s="22"/>
      <c r="C17" s="23"/>
      <c r="D17" s="11"/>
      <c r="E17" s="10">
        <f>SUM(E15:E16)</f>
        <v>17000000</v>
      </c>
      <c r="F17" s="11"/>
      <c r="G17" s="11"/>
      <c r="H17" s="10">
        <f>SUM(H15:H16)</f>
        <v>16580000</v>
      </c>
      <c r="I17" s="10">
        <f>SUM(I15:I16)</f>
        <v>0</v>
      </c>
      <c r="J17" s="10">
        <f>SUM(J15:J16)</f>
        <v>2374700</v>
      </c>
      <c r="K17" s="10">
        <f>SUM(K15:K16)</f>
        <v>14205300</v>
      </c>
      <c r="L17" s="10"/>
      <c r="M17" s="10">
        <f aca="true" t="shared" si="0" ref="M17:U17">SUM(M15:M16)</f>
        <v>834524.4</v>
      </c>
      <c r="N17" s="10">
        <f t="shared" si="0"/>
        <v>0</v>
      </c>
      <c r="O17" s="10">
        <f t="shared" si="0"/>
        <v>655343.19</v>
      </c>
      <c r="P17" s="10">
        <f t="shared" si="0"/>
        <v>0</v>
      </c>
      <c r="Q17" s="10">
        <f t="shared" si="0"/>
        <v>726521.1</v>
      </c>
      <c r="R17" s="10">
        <f t="shared" si="0"/>
        <v>0</v>
      </c>
      <c r="S17" s="10">
        <f t="shared" si="0"/>
        <v>763346.49</v>
      </c>
      <c r="T17" s="10">
        <f t="shared" si="0"/>
        <v>0</v>
      </c>
      <c r="U17" s="10">
        <f t="shared" si="0"/>
        <v>14968646.49</v>
      </c>
    </row>
    <row r="18" spans="1:21" ht="24" customHeight="1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>
      <c r="A19" s="3">
        <v>1</v>
      </c>
      <c r="B19" s="7"/>
      <c r="C19" s="13"/>
      <c r="D19" s="4"/>
      <c r="E19" s="8"/>
      <c r="F19" s="3"/>
      <c r="G19" s="14"/>
      <c r="H19" s="8"/>
      <c r="I19" s="8"/>
      <c r="J19" s="8"/>
      <c r="K19" s="15">
        <f>SUM(H19+I19-J19)</f>
        <v>0</v>
      </c>
      <c r="L19" s="14"/>
      <c r="M19" s="8"/>
      <c r="N19" s="8"/>
      <c r="O19" s="8"/>
      <c r="P19" s="8"/>
      <c r="Q19" s="8"/>
      <c r="R19" s="8"/>
      <c r="S19" s="10">
        <f>SUM(M19+O19-Q19)</f>
        <v>0</v>
      </c>
      <c r="T19" s="10"/>
      <c r="U19" s="15">
        <f>SUM(K19+S19)</f>
        <v>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1" t="s">
        <v>16</v>
      </c>
      <c r="B21" s="22"/>
      <c r="C21" s="23"/>
      <c r="D21" s="7"/>
      <c r="E21" s="10">
        <f>SUM(E19:E20)</f>
        <v>0</v>
      </c>
      <c r="F21" s="10"/>
      <c r="G21" s="10"/>
      <c r="H21" s="10">
        <f aca="true" t="shared" si="1" ref="H21:U21">SUM(H19:H20)</f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/>
      <c r="M21" s="10">
        <f t="shared" si="1"/>
        <v>0</v>
      </c>
      <c r="N21" s="10"/>
      <c r="O21" s="10">
        <f t="shared" si="1"/>
        <v>0</v>
      </c>
      <c r="P21" s="10">
        <f>SUM(P19:P20)</f>
        <v>0</v>
      </c>
      <c r="Q21" s="10">
        <f>SUM(Q19:Q20)</f>
        <v>0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0</v>
      </c>
    </row>
    <row r="22" spans="1:21" ht="24" customHeight="1">
      <c r="A22" s="20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3">
        <v>1</v>
      </c>
      <c r="B23" s="7"/>
      <c r="C23" s="13"/>
      <c r="D23" s="4"/>
      <c r="E23" s="8"/>
      <c r="F23" s="3"/>
      <c r="G23" s="1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1" t="s">
        <v>16</v>
      </c>
      <c r="B25" s="22"/>
      <c r="C25" s="23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0" t="s">
        <v>17</v>
      </c>
      <c r="B26" s="20"/>
      <c r="C26" s="20"/>
      <c r="D26" s="20"/>
      <c r="E26" s="20"/>
      <c r="F26" s="20"/>
      <c r="G26" s="7"/>
      <c r="H26" s="10">
        <f>SUM(H21+H25+H17)</f>
        <v>16580000</v>
      </c>
      <c r="I26" s="10">
        <f aca="true" t="shared" si="2" ref="I26:U26">SUM(I21+I25+I17)</f>
        <v>0</v>
      </c>
      <c r="J26" s="10">
        <f t="shared" si="2"/>
        <v>2374700</v>
      </c>
      <c r="K26" s="10">
        <f t="shared" si="2"/>
        <v>14205300</v>
      </c>
      <c r="L26" s="10">
        <f t="shared" si="2"/>
        <v>0</v>
      </c>
      <c r="M26" s="10">
        <f t="shared" si="2"/>
        <v>834524.4</v>
      </c>
      <c r="N26" s="10"/>
      <c r="O26" s="10">
        <f t="shared" si="2"/>
        <v>655343.19</v>
      </c>
      <c r="P26" s="10">
        <f>SUM(P21+P25+P17)</f>
        <v>0</v>
      </c>
      <c r="Q26" s="10">
        <f>SUM(Q21+Q25+Q17)</f>
        <v>726521.1</v>
      </c>
      <c r="R26" s="10">
        <f>SUM(R21+R25+R17)</f>
        <v>0</v>
      </c>
      <c r="S26" s="10">
        <f>SUM(S21+S25+S17)</f>
        <v>763346.49</v>
      </c>
      <c r="T26" s="10">
        <f>SUM(T21+T25+T17)</f>
        <v>0</v>
      </c>
      <c r="U26" s="10">
        <f t="shared" si="2"/>
        <v>14968646.49</v>
      </c>
    </row>
    <row r="29" spans="1:7" ht="12.75">
      <c r="A29" s="24" t="s">
        <v>47</v>
      </c>
      <c r="B29" s="24"/>
      <c r="C29" s="24"/>
      <c r="D29" s="24"/>
      <c r="E29" s="24"/>
      <c r="F29" s="24"/>
      <c r="G29" s="24"/>
    </row>
    <row r="32" spans="1:5" ht="12.75">
      <c r="A32" s="24" t="s">
        <v>55</v>
      </c>
      <c r="B32" s="24"/>
      <c r="C32" s="24"/>
      <c r="D32" s="24"/>
      <c r="E32" s="24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72</v>
      </c>
      <c r="B37" s="17"/>
    </row>
    <row r="38" spans="1:4" ht="12.75">
      <c r="A38" s="24" t="s">
        <v>49</v>
      </c>
      <c r="B38" s="24"/>
      <c r="C38" s="24"/>
      <c r="D38" s="24"/>
    </row>
    <row r="39" spans="1:2" ht="12.75">
      <c r="A39" s="18"/>
      <c r="B39" s="18"/>
    </row>
  </sheetData>
  <sheetProtection/>
  <mergeCells count="18">
    <mergeCell ref="A39:B39"/>
    <mergeCell ref="A13:C13"/>
    <mergeCell ref="A14:U14"/>
    <mergeCell ref="A17:C17"/>
    <mergeCell ref="A32:E32"/>
    <mergeCell ref="A26:F26"/>
    <mergeCell ref="A22:U22"/>
    <mergeCell ref="A38:D38"/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аап</cp:lastModifiedBy>
  <cp:lastPrinted>2016-01-15T06:53:05Z</cp:lastPrinted>
  <dcterms:created xsi:type="dcterms:W3CDTF">2000-01-05T08:20:30Z</dcterms:created>
  <dcterms:modified xsi:type="dcterms:W3CDTF">2016-02-01T11:27:47Z</dcterms:modified>
  <cp:category/>
  <cp:version/>
  <cp:contentType/>
  <cp:contentStatus/>
</cp:coreProperties>
</file>