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7680" windowHeight="8985" tabRatio="753" activeTab="2"/>
  </bookViews>
  <sheets>
    <sheet name="ведомст" sheetId="1" r:id="rId1"/>
    <sheet name="функц" sheetId="2" r:id="rId2"/>
    <sheet name="поправки" sheetId="3" r:id="rId3"/>
  </sheets>
  <definedNames>
    <definedName name="_xlnm.Print_Titles" localSheetId="0">'ведомст'!$7:$7</definedName>
    <definedName name="_xlnm.Print_Titles" localSheetId="2">'поправки'!$3:$7</definedName>
  </definedNames>
  <calcPr fullCalcOnLoad="1"/>
</workbook>
</file>

<file path=xl/sharedStrings.xml><?xml version="1.0" encoding="utf-8"?>
<sst xmlns="http://schemas.openxmlformats.org/spreadsheetml/2006/main" count="811" uniqueCount="101">
  <si>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</si>
  <si>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</si>
  <si>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</si>
  <si>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</si>
  <si>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</si>
  <si>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</si>
  <si>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</si>
  <si>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</si>
  <si>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</si>
  <si>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</si>
  <si>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</si>
  <si>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</si>
  <si>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</si>
  <si>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</si>
  <si>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</si>
  <si>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</si>
  <si>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</si>
  <si>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</si>
  <si>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</si>
  <si>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</si>
  <si>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</si>
  <si>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 4</t>
  </si>
  <si>
    <t>Приложение № 5</t>
  </si>
  <si>
    <t>028</t>
  </si>
  <si>
    <t>Глава муниципального образования</t>
  </si>
  <si>
    <t xml:space="preserve">к Решению "О бюджете Вешкельского </t>
  </si>
  <si>
    <t>Иные межбюджетные трансферты</t>
  </si>
  <si>
    <t>(рублей)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</si>
  <si>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</si>
  <si>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</si>
  <si>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</si>
  <si>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Другие общегосударственные вопросы</t>
  </si>
  <si>
    <t>13</t>
  </si>
  <si>
    <t>10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</si>
  <si>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</si>
  <si>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</si>
  <si>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</si>
  <si>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добровольной пожарной дружины</t>
  </si>
  <si>
    <t>Национальная экономика</t>
  </si>
  <si>
    <t>Дорожное хозяйство(дорожные фонды)</t>
  </si>
  <si>
    <t>09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</si>
  <si>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</si>
  <si>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</si>
  <si>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</si>
  <si>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 государственных (муниципальных) органов, за исключением фонда оплаты труда</t>
  </si>
  <si>
    <t>122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</si>
  <si>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</si>
  <si>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</si>
  <si>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</si>
  <si>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</si>
  <si>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540</t>
  </si>
  <si>
    <t>Муниципальный дорожный фонд</t>
  </si>
  <si>
    <t xml:space="preserve">Содержание автомобильных дорог и инженерных сооружений на них в границах городских округов и поселений </t>
  </si>
  <si>
    <t>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</si>
  <si>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</si>
  <si>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</si>
  <si>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за сч цел из РК</t>
  </si>
  <si>
    <t>за сч своих</t>
  </si>
  <si>
    <t>за сч района</t>
  </si>
  <si>
    <t>Реализация государственных функций, связанных с общегосударственным управлением</t>
  </si>
  <si>
    <t>Жилищное хозяйство</t>
  </si>
  <si>
    <t>Уплата прочих налогов, сборов и иных обязательных платежей</t>
  </si>
  <si>
    <t>852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</si>
  <si>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</si>
  <si>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Прочие закупки товаров, работ и услуг для государственных (муниципальных) нужд (за сч остатка на 01.01.2015)</t>
  </si>
  <si>
    <t xml:space="preserve">Обеспечение мероприятий по переселению граждан из аварийного жилищного фонда за счет средств районного  бюджета 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</si>
  <si>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</si>
  <si>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</si>
  <si>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</si>
  <si>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гр и юр лица</t>
  </si>
  <si>
    <t>сельского поселения на 2016 год"</t>
  </si>
  <si>
    <t>Распределение бюджетных ассигнований по разделам и подразделам, целевым статьям и видам расходов классификации расходов бюджетов на 2016 год</t>
  </si>
  <si>
    <t>30 0 00 10100</t>
  </si>
  <si>
    <t>30 0 00 12020</t>
  </si>
  <si>
    <t>08 0 00 62030</t>
  </si>
  <si>
    <t>06 0 00 62040</t>
  </si>
  <si>
    <t>06 0 00 42140</t>
  </si>
  <si>
    <t>30 0 00 75010</t>
  </si>
  <si>
    <t>30 0 00 51180</t>
  </si>
  <si>
    <t>08 0 00 72180</t>
  </si>
  <si>
    <t>09 1 00 70600</t>
  </si>
  <si>
    <t>09 1 00 70610</t>
  </si>
  <si>
    <t>09 1 00 70620</t>
  </si>
  <si>
    <t>03 0 00 24400</t>
  </si>
  <si>
    <t>06 2 00 S9602</t>
  </si>
  <si>
    <t>с поправками</t>
  </si>
  <si>
    <t>отклонение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</si>
  <si>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</si>
  <si>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</si>
  <si>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853</t>
  </si>
  <si>
    <t>Уплата иных платежей</t>
  </si>
  <si>
    <t>07 0 99 43090</t>
  </si>
  <si>
    <t>Софинансирование субсидии на выравнивание бюджетной обеспеченности (приобр.контейнеров) сельских поселений</t>
  </si>
  <si>
    <t>07 0 00 43090</t>
  </si>
  <si>
    <t>Субсидия на социально-экономическое развитие территорий(приобр.контейнеров)</t>
  </si>
  <si>
    <t>Субсидия на социально-экономическое развитие территорий(ремонт помещений домов культуры)</t>
  </si>
  <si>
    <t>03 0 00 43090</t>
  </si>
  <si>
    <t>Софинансирование субсидии на социально-экономическое развитие территорий(ремонт помещений домов культуры)</t>
  </si>
  <si>
    <t>03 0 99 43090</t>
  </si>
  <si>
    <t>Ведомственная структура расходов бюджета Вешкельского сельского поселения на 2016 год по разделам и подразделам, целевым статьям и видам расходов классификации расходов бюджетов на 2016 год</t>
  </si>
  <si>
    <t>Пояснительная записка с расходам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</si>
</sst>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  <numFmt numFmtId="181" formatCode="00\.00\.00"/>
    <numFmt numFmtId="182" formatCode="000"/>
  </numFmts>
  <fonts count="5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20"/>
      <name val="Times New Roman"/>
      <family val="1"/>
    </font>
    <font>
      <sz val="8"/>
      <name val="Arial Cyr"/>
      <family val="0"/>
    </font>
    <font>
      <sz val="10"/>
      <color indexed="36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color indexed="2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9" fontId="12" fillId="0" borderId="11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0" xfId="0" applyFont="1" applyBorder="1" applyAlignment="1">
      <alignment wrapText="1"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1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2" fillId="0" borderId="17" xfId="0" applyNumberFormat="1" applyFont="1" applyBorder="1" applyAlignment="1" applyProtection="1">
      <alignment horizontal="center" vertical="top"/>
      <protection locked="0"/>
    </xf>
    <xf numFmtId="0" fontId="12" fillId="0" borderId="18" xfId="0" applyFont="1" applyBorder="1" applyAlignment="1">
      <alignment wrapText="1"/>
    </xf>
    <xf numFmtId="0" fontId="6" fillId="0" borderId="19" xfId="0" applyFont="1" applyBorder="1" applyAlignment="1">
      <alignment horizontal="left" vertical="top" wrapText="1"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49" fontId="6" fillId="0" borderId="21" xfId="0" applyNumberFormat="1" applyFont="1" applyBorder="1" applyAlignment="1" applyProtection="1">
      <alignment horizontal="center" vertical="top"/>
      <protection locked="0"/>
    </xf>
    <xf numFmtId="49" fontId="6" fillId="0" borderId="22" xfId="0" applyNumberFormat="1" applyFont="1" applyBorder="1" applyAlignment="1" applyProtection="1">
      <alignment horizontal="center" vertical="top"/>
      <protection locked="0"/>
    </xf>
    <xf numFmtId="4" fontId="6" fillId="0" borderId="21" xfId="0" applyNumberFormat="1" applyFont="1" applyBorder="1" applyAlignment="1">
      <alignment vertical="top"/>
    </xf>
    <xf numFmtId="0" fontId="14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" fontId="14" fillId="0" borderId="10" xfId="0" applyNumberFormat="1" applyFont="1" applyBorder="1" applyAlignment="1">
      <alignment vertical="top"/>
    </xf>
    <xf numFmtId="0" fontId="11" fillId="32" borderId="10" xfId="0" applyFont="1" applyFill="1" applyBorder="1" applyAlignment="1">
      <alignment wrapText="1"/>
    </xf>
    <xf numFmtId="49" fontId="11" fillId="32" borderId="13" xfId="0" applyNumberFormat="1" applyFont="1" applyFill="1" applyBorder="1" applyAlignment="1" applyProtection="1">
      <alignment horizontal="center" vertical="top"/>
      <protection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1" fillId="32" borderId="23" xfId="0" applyNumberFormat="1" applyFont="1" applyFill="1" applyBorder="1" applyAlignment="1" applyProtection="1">
      <alignment horizontal="center" vertical="top"/>
      <protection locked="0"/>
    </xf>
    <xf numFmtId="4" fontId="11" fillId="32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23" xfId="0" applyNumberFormat="1" applyFont="1" applyBorder="1" applyAlignment="1" applyProtection="1">
      <alignment horizontal="center" vertical="top"/>
      <protection locked="0"/>
    </xf>
    <xf numFmtId="49" fontId="12" fillId="0" borderId="23" xfId="0" applyNumberFormat="1" applyFont="1" applyBorder="1" applyAlignment="1" applyProtection="1">
      <alignment horizontal="center" vertical="top"/>
      <protection locked="0"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0" fontId="12" fillId="0" borderId="16" xfId="0" applyFont="1" applyBorder="1" applyAlignment="1">
      <alignment horizontal="left" vertical="top" wrapText="1"/>
    </xf>
    <xf numFmtId="49" fontId="2" fillId="33" borderId="21" xfId="0" applyNumberFormat="1" applyFont="1" applyFill="1" applyBorder="1" applyAlignment="1" applyProtection="1">
      <alignment horizontal="center" vertical="top"/>
      <protection locked="0"/>
    </xf>
    <xf numFmtId="49" fontId="2" fillId="33" borderId="22" xfId="0" applyNumberFormat="1" applyFont="1" applyFill="1" applyBorder="1" applyAlignment="1" applyProtection="1">
      <alignment horizontal="center" vertical="top"/>
      <protection locked="0"/>
    </xf>
    <xf numFmtId="0" fontId="6" fillId="34" borderId="16" xfId="0" applyFont="1" applyFill="1" applyBorder="1" applyAlignment="1">
      <alignment/>
    </xf>
    <xf numFmtId="49" fontId="6" fillId="34" borderId="24" xfId="0" applyNumberFormat="1" applyFont="1" applyFill="1" applyBorder="1" applyAlignment="1" applyProtection="1">
      <alignment horizontal="center" vertical="top"/>
      <protection/>
    </xf>
    <xf numFmtId="49" fontId="6" fillId="34" borderId="10" xfId="0" applyNumberFormat="1" applyFont="1" applyFill="1" applyBorder="1" applyAlignment="1" applyProtection="1">
      <alignment horizontal="center" vertical="top"/>
      <protection locked="0"/>
    </xf>
    <xf numFmtId="4" fontId="6" fillId="34" borderId="10" xfId="0" applyNumberFormat="1" applyFont="1" applyFill="1" applyBorder="1" applyAlignment="1">
      <alignment vertical="top"/>
    </xf>
    <xf numFmtId="0" fontId="12" fillId="0" borderId="16" xfId="0" applyFont="1" applyBorder="1" applyAlignment="1">
      <alignment wrapText="1"/>
    </xf>
    <xf numFmtId="4" fontId="12" fillId="34" borderId="10" xfId="0" applyNumberFormat="1" applyFont="1" applyFill="1" applyBorder="1" applyAlignment="1">
      <alignment vertical="top"/>
    </xf>
    <xf numFmtId="49" fontId="2" fillId="34" borderId="24" xfId="0" applyNumberFormat="1" applyFont="1" applyFill="1" applyBorder="1" applyAlignment="1" applyProtection="1">
      <alignment horizontal="center" vertical="top"/>
      <protection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4" fontId="2" fillId="34" borderId="10" xfId="0" applyNumberFormat="1" applyFont="1" applyFill="1" applyBorder="1" applyAlignment="1">
      <alignment vertical="top"/>
    </xf>
    <xf numFmtId="49" fontId="1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5" xfId="0" applyNumberFormat="1" applyFont="1" applyBorder="1" applyAlignment="1" applyProtection="1">
      <alignment horizontal="center" vertical="top"/>
      <protection locked="0"/>
    </xf>
    <xf numFmtId="0" fontId="6" fillId="0" borderId="25" xfId="0" applyFont="1" applyBorder="1" applyAlignment="1">
      <alignment/>
    </xf>
    <xf numFmtId="49" fontId="6" fillId="34" borderId="11" xfId="0" applyNumberFormat="1" applyFont="1" applyFill="1" applyBorder="1" applyAlignment="1" applyProtection="1">
      <alignment horizontal="center" vertical="top"/>
      <protection locked="0"/>
    </xf>
    <xf numFmtId="49" fontId="6" fillId="34" borderId="23" xfId="0" applyNumberFormat="1" applyFont="1" applyFill="1" applyBorder="1" applyAlignment="1" applyProtection="1">
      <alignment horizontal="center" vertical="top"/>
      <protection locked="0"/>
    </xf>
    <xf numFmtId="180" fontId="6" fillId="34" borderId="10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left" vertical="top" wrapText="1"/>
    </xf>
    <xf numFmtId="49" fontId="9" fillId="0" borderId="25" xfId="0" applyNumberFormat="1" applyFont="1" applyFill="1" applyBorder="1" applyAlignment="1" applyProtection="1">
      <alignment horizontal="center" vertical="top"/>
      <protection/>
    </xf>
    <xf numFmtId="49" fontId="7" fillId="0" borderId="26" xfId="0" applyNumberFormat="1" applyFont="1" applyFill="1" applyBorder="1" applyAlignment="1" applyProtection="1">
      <alignment horizontal="center" vertical="top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49" fontId="7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12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wrapText="1"/>
    </xf>
    <xf numFmtId="49" fontId="9" fillId="34" borderId="24" xfId="0" applyNumberFormat="1" applyFont="1" applyFill="1" applyBorder="1" applyAlignment="1" applyProtection="1">
      <alignment horizontal="center" vertical="top"/>
      <protection/>
    </xf>
    <xf numFmtId="49" fontId="9" fillId="34" borderId="10" xfId="0" applyNumberFormat="1" applyFont="1" applyFill="1" applyBorder="1" applyAlignment="1" applyProtection="1">
      <alignment horizontal="center" vertical="top"/>
      <protection locked="0"/>
    </xf>
    <xf numFmtId="4" fontId="9" fillId="34" borderId="10" xfId="0" applyNumberFormat="1" applyFont="1" applyFill="1" applyBorder="1" applyAlignment="1">
      <alignment vertical="top"/>
    </xf>
    <xf numFmtId="0" fontId="12" fillId="34" borderId="18" xfId="0" applyFont="1" applyFill="1" applyBorder="1" applyAlignment="1">
      <alignment wrapText="1"/>
    </xf>
    <xf numFmtId="49" fontId="12" fillId="34" borderId="24" xfId="0" applyNumberFormat="1" applyFont="1" applyFill="1" applyBorder="1" applyAlignment="1" applyProtection="1">
      <alignment horizontal="center" vertical="top"/>
      <protection/>
    </xf>
    <xf numFmtId="49" fontId="12" fillId="34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25" xfId="0" applyNumberFormat="1" applyFont="1" applyFill="1" applyBorder="1" applyAlignment="1">
      <alignment horizontal="left" vertical="center" wrapText="1"/>
    </xf>
    <xf numFmtId="49" fontId="12" fillId="34" borderId="11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 applyProtection="1">
      <alignment horizontal="center" vertical="top"/>
      <protection locked="0"/>
    </xf>
    <xf numFmtId="181" fontId="12" fillId="0" borderId="29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vertical="top" wrapText="1"/>
      <protection hidden="1"/>
    </xf>
    <xf numFmtId="182" fontId="15" fillId="0" borderId="10" xfId="53" applyNumberFormat="1" applyFont="1" applyFill="1" applyBorder="1" applyAlignment="1" applyProtection="1">
      <alignment horizontal="center" vertical="top" wrapText="1"/>
      <protection hidden="1"/>
    </xf>
    <xf numFmtId="182" fontId="15" fillId="0" borderId="17" xfId="53" applyNumberFormat="1" applyFont="1" applyFill="1" applyBorder="1" applyAlignment="1" applyProtection="1">
      <alignment horizontal="center" vertical="top" wrapText="1"/>
      <protection hidden="1"/>
    </xf>
    <xf numFmtId="49" fontId="12" fillId="0" borderId="26" xfId="0" applyNumberFormat="1" applyFont="1" applyFill="1" applyBorder="1" applyAlignment="1" applyProtection="1">
      <alignment horizontal="center" vertical="top"/>
      <protection/>
    </xf>
    <xf numFmtId="49" fontId="17" fillId="0" borderId="10" xfId="53" applyNumberFormat="1" applyFont="1" applyFill="1" applyBorder="1" applyAlignment="1" applyProtection="1">
      <alignment horizontal="center" vertical="top" wrapText="1"/>
      <protection hidden="1"/>
    </xf>
    <xf numFmtId="4" fontId="12" fillId="0" borderId="14" xfId="0" applyNumberFormat="1" applyFont="1" applyBorder="1" applyAlignment="1">
      <alignment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1" fillId="32" borderId="12" xfId="0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 applyProtection="1">
      <alignment horizontal="center" vertical="top"/>
      <protection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 applyProtection="1">
      <alignment horizontal="center" vertical="top"/>
      <protection locked="0"/>
    </xf>
    <xf numFmtId="49" fontId="11" fillId="32" borderId="11" xfId="0" applyNumberFormat="1" applyFont="1" applyFill="1" applyBorder="1" applyAlignment="1" applyProtection="1">
      <alignment horizontal="center" vertical="top"/>
      <protection locked="0"/>
    </xf>
    <xf numFmtId="49" fontId="2" fillId="32" borderId="21" xfId="0" applyNumberFormat="1" applyFont="1" applyFill="1" applyBorder="1" applyAlignment="1" applyProtection="1">
      <alignment horizontal="center" vertical="top"/>
      <protection locked="0"/>
    </xf>
    <xf numFmtId="49" fontId="2" fillId="32" borderId="22" xfId="0" applyNumberFormat="1" applyFont="1" applyFill="1" applyBorder="1" applyAlignment="1" applyProtection="1">
      <alignment horizontal="center" vertical="top"/>
      <protection locked="0"/>
    </xf>
    <xf numFmtId="4" fontId="3" fillId="32" borderId="21" xfId="0" applyNumberFormat="1" applyFont="1" applyFill="1" applyBorder="1" applyAlignment="1">
      <alignment vertical="top"/>
    </xf>
    <xf numFmtId="49" fontId="11" fillId="32" borderId="17" xfId="0" applyNumberFormat="1" applyFont="1" applyFill="1" applyBorder="1" applyAlignment="1" applyProtection="1">
      <alignment horizontal="center" vertical="top"/>
      <protection locked="0"/>
    </xf>
    <xf numFmtId="0" fontId="3" fillId="32" borderId="10" xfId="0" applyFont="1" applyFill="1" applyBorder="1" applyAlignment="1" applyProtection="1">
      <alignment horizontal="right" vertical="top" wrapText="1"/>
      <protection/>
    </xf>
    <xf numFmtId="49" fontId="3" fillId="32" borderId="10" xfId="0" applyNumberFormat="1" applyFont="1" applyFill="1" applyBorder="1" applyAlignment="1">
      <alignment horizontal="left" vertical="top"/>
    </xf>
    <xf numFmtId="49" fontId="3" fillId="32" borderId="10" xfId="0" applyNumberFormat="1" applyFont="1" applyFill="1" applyBorder="1" applyAlignment="1">
      <alignment horizontal="center" vertical="top"/>
    </xf>
    <xf numFmtId="49" fontId="3" fillId="32" borderId="17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49" fontId="15" fillId="0" borderId="14" xfId="53" applyNumberFormat="1" applyFont="1" applyFill="1" applyBorder="1" applyAlignment="1" applyProtection="1">
      <alignment horizontal="center" vertical="top" wrapText="1"/>
      <protection hidden="1"/>
    </xf>
    <xf numFmtId="182" fontId="15" fillId="0" borderId="14" xfId="53" applyNumberFormat="1" applyFont="1" applyFill="1" applyBorder="1" applyAlignment="1" applyProtection="1">
      <alignment horizontal="center" vertical="top" wrapText="1"/>
      <protection hidden="1"/>
    </xf>
    <xf numFmtId="4" fontId="11" fillId="32" borderId="32" xfId="0" applyNumberFormat="1" applyFont="1" applyFill="1" applyBorder="1" applyAlignment="1">
      <alignment vertical="top"/>
    </xf>
    <xf numFmtId="0" fontId="11" fillId="32" borderId="33" xfId="0" applyFont="1" applyFill="1" applyBorder="1" applyAlignment="1">
      <alignment horizontal="left" vertical="top" wrapText="1"/>
    </xf>
    <xf numFmtId="49" fontId="11" fillId="32" borderId="33" xfId="0" applyNumberFormat="1" applyFont="1" applyFill="1" applyBorder="1" applyAlignment="1">
      <alignment horizontal="center" vertical="top"/>
    </xf>
    <xf numFmtId="49" fontId="11" fillId="32" borderId="34" xfId="0" applyNumberFormat="1" applyFont="1" applyFill="1" applyBorder="1" applyAlignment="1">
      <alignment horizontal="center" vertical="top"/>
    </xf>
    <xf numFmtId="49" fontId="11" fillId="32" borderId="35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 applyProtection="1">
      <alignment horizontal="center" vertical="top"/>
      <protection locked="0"/>
    </xf>
    <xf numFmtId="49" fontId="18" fillId="0" borderId="36" xfId="61" applyNumberFormat="1" applyFont="1" applyFill="1" applyBorder="1" applyAlignment="1">
      <alignment horizontal="center" vertical="top" wrapText="1"/>
    </xf>
    <xf numFmtId="49" fontId="18" fillId="0" borderId="37" xfId="61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8" fillId="33" borderId="33" xfId="0" applyFont="1" applyFill="1" applyBorder="1" applyAlignment="1">
      <alignment horizontal="left" vertical="top" wrapText="1"/>
    </xf>
    <xf numFmtId="49" fontId="18" fillId="33" borderId="33" xfId="0" applyNumberFormat="1" applyFont="1" applyFill="1" applyBorder="1" applyAlignment="1">
      <alignment horizontal="center" vertical="top"/>
    </xf>
    <xf numFmtId="49" fontId="18" fillId="33" borderId="34" xfId="0" applyNumberFormat="1" applyFont="1" applyFill="1" applyBorder="1" applyAlignment="1">
      <alignment horizontal="center" vertical="top"/>
    </xf>
    <xf numFmtId="49" fontId="18" fillId="33" borderId="35" xfId="0" applyNumberFormat="1" applyFont="1" applyFill="1" applyBorder="1" applyAlignment="1">
      <alignment horizontal="center" vertical="top"/>
    </xf>
    <xf numFmtId="4" fontId="18" fillId="33" borderId="32" xfId="0" applyNumberFormat="1" applyFont="1" applyFill="1" applyBorder="1" applyAlignment="1">
      <alignment vertical="top"/>
    </xf>
    <xf numFmtId="0" fontId="2" fillId="0" borderId="19" xfId="0" applyFont="1" applyBorder="1" applyAlignment="1">
      <alignment horizontal="left" vertical="top" wrapText="1"/>
    </xf>
    <xf numFmtId="49" fontId="2" fillId="0" borderId="20" xfId="0" applyNumberFormat="1" applyFont="1" applyFill="1" applyBorder="1" applyAlignment="1" applyProtection="1">
      <alignment horizontal="center" vertical="top"/>
      <protection/>
    </xf>
    <xf numFmtId="49" fontId="2" fillId="0" borderId="21" xfId="0" applyNumberFormat="1" applyFont="1" applyBorder="1" applyAlignment="1" applyProtection="1">
      <alignment horizontal="center" vertical="top"/>
      <protection locked="0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" fontId="2" fillId="0" borderId="21" xfId="0" applyNumberFormat="1" applyFont="1" applyBorder="1" applyAlignment="1">
      <alignment vertical="top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0" xfId="0" applyFont="1" applyAlignment="1">
      <alignment wrapText="1"/>
    </xf>
    <xf numFmtId="0" fontId="18" fillId="33" borderId="12" xfId="0" applyFont="1" applyFill="1" applyBorder="1" applyAlignment="1">
      <alignment horizontal="left" vertical="top" wrapText="1"/>
    </xf>
    <xf numFmtId="49" fontId="18" fillId="33" borderId="11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 vertical="top"/>
      <protection locked="0"/>
    </xf>
    <xf numFmtId="49" fontId="1" fillId="33" borderId="17" xfId="0" applyNumberFormat="1" applyFont="1" applyFill="1" applyBorder="1" applyAlignment="1" applyProtection="1">
      <alignment horizontal="center" vertical="top"/>
      <protection locked="0"/>
    </xf>
    <xf numFmtId="4" fontId="18" fillId="33" borderId="10" xfId="0" applyNumberFormat="1" applyFont="1" applyFill="1" applyBorder="1" applyAlignment="1">
      <alignment vertical="top"/>
    </xf>
    <xf numFmtId="0" fontId="2" fillId="0" borderId="16" xfId="0" applyFont="1" applyBorder="1" applyAlignment="1">
      <alignment wrapText="1"/>
    </xf>
    <xf numFmtId="0" fontId="18" fillId="32" borderId="10" xfId="0" applyFont="1" applyFill="1" applyBorder="1" applyAlignment="1">
      <alignment wrapText="1"/>
    </xf>
    <xf numFmtId="49" fontId="18" fillId="32" borderId="13" xfId="0" applyNumberFormat="1" applyFont="1" applyFill="1" applyBorder="1" applyAlignment="1" applyProtection="1">
      <alignment horizontal="center" vertical="top"/>
      <protection/>
    </xf>
    <xf numFmtId="49" fontId="18" fillId="32" borderId="10" xfId="0" applyNumberFormat="1" applyFont="1" applyFill="1" applyBorder="1" applyAlignment="1" applyProtection="1">
      <alignment horizontal="center" vertical="top"/>
      <protection locked="0"/>
    </xf>
    <xf numFmtId="49" fontId="18" fillId="32" borderId="23" xfId="0" applyNumberFormat="1" applyFont="1" applyFill="1" applyBorder="1" applyAlignment="1" applyProtection="1">
      <alignment horizontal="center" vertical="top"/>
      <protection locked="0"/>
    </xf>
    <xf numFmtId="4" fontId="18" fillId="32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/>
    </xf>
    <xf numFmtId="49" fontId="18" fillId="33" borderId="11" xfId="0" applyNumberFormat="1" applyFont="1" applyFill="1" applyBorder="1" applyAlignment="1" applyProtection="1">
      <alignment horizontal="center" vertical="top"/>
      <protection locked="0"/>
    </xf>
    <xf numFmtId="4" fontId="1" fillId="33" borderId="21" xfId="0" applyNumberFormat="1" applyFont="1" applyFill="1" applyBorder="1" applyAlignment="1">
      <alignment vertical="top"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49" fontId="18" fillId="33" borderId="10" xfId="0" applyNumberFormat="1" applyFont="1" applyFill="1" applyBorder="1" applyAlignment="1" applyProtection="1">
      <alignment horizontal="center" vertical="top"/>
      <protection locked="0"/>
    </xf>
    <xf numFmtId="49" fontId="18" fillId="33" borderId="17" xfId="0" applyNumberFormat="1" applyFont="1" applyFill="1" applyBorder="1" applyAlignment="1" applyProtection="1">
      <alignment horizontal="center" vertical="top"/>
      <protection locked="0"/>
    </xf>
    <xf numFmtId="0" fontId="2" fillId="0" borderId="25" xfId="0" applyFont="1" applyBorder="1" applyAlignment="1">
      <alignment/>
    </xf>
    <xf numFmtId="49" fontId="2" fillId="34" borderId="23" xfId="0" applyNumberFormat="1" applyFont="1" applyFill="1" applyBorder="1" applyAlignment="1" applyProtection="1">
      <alignment horizontal="center" vertical="top"/>
      <protection locked="0"/>
    </xf>
    <xf numFmtId="180" fontId="2" fillId="34" borderId="10" xfId="0" applyNumberFormat="1" applyFont="1" applyFill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181" fontId="2" fillId="0" borderId="29" xfId="53" applyNumberFormat="1" applyFont="1" applyFill="1" applyBorder="1" applyAlignment="1" applyProtection="1">
      <alignment horizontal="left" vertical="top" wrapText="1"/>
      <protection hidden="1"/>
    </xf>
    <xf numFmtId="0" fontId="36" fillId="0" borderId="12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26" xfId="0" applyNumberFormat="1" applyFont="1" applyFill="1" applyBorder="1" applyAlignment="1" applyProtection="1">
      <alignment horizontal="center" vertical="top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18" fillId="33" borderId="36" xfId="61" applyNumberFormat="1" applyFont="1" applyFill="1" applyBorder="1" applyAlignment="1">
      <alignment horizontal="center" vertical="top" wrapText="1"/>
    </xf>
    <xf numFmtId="49" fontId="18" fillId="33" borderId="39" xfId="0" applyNumberFormat="1" applyFont="1" applyFill="1" applyBorder="1" applyAlignment="1">
      <alignment horizontal="center" vertical="top"/>
    </xf>
    <xf numFmtId="49" fontId="2" fillId="0" borderId="40" xfId="0" applyNumberFormat="1" applyFont="1" applyFill="1" applyBorder="1" applyAlignment="1" applyProtection="1">
      <alignment horizontal="center" vertical="top"/>
      <protection/>
    </xf>
    <xf numFmtId="0" fontId="18" fillId="32" borderId="12" xfId="0" applyFont="1" applyFill="1" applyBorder="1" applyAlignment="1">
      <alignment horizontal="left" vertical="top" wrapText="1"/>
    </xf>
    <xf numFmtId="49" fontId="18" fillId="32" borderId="36" xfId="61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 applyProtection="1">
      <alignment horizontal="center" vertical="top"/>
      <protection locked="0"/>
    </xf>
    <xf numFmtId="49" fontId="1" fillId="32" borderId="17" xfId="0" applyNumberFormat="1" applyFont="1" applyFill="1" applyBorder="1" applyAlignment="1" applyProtection="1">
      <alignment horizontal="center" vertical="top"/>
      <protection locked="0"/>
    </xf>
    <xf numFmtId="49" fontId="18" fillId="32" borderId="13" xfId="0" applyNumberFormat="1" applyFont="1" applyFill="1" applyBorder="1" applyAlignment="1" applyProtection="1">
      <alignment horizontal="center" vertical="top"/>
      <protection locked="0"/>
    </xf>
    <xf numFmtId="4" fontId="1" fillId="32" borderId="21" xfId="0" applyNumberFormat="1" applyFont="1" applyFill="1" applyBorder="1" applyAlignment="1">
      <alignment vertical="top"/>
    </xf>
    <xf numFmtId="49" fontId="18" fillId="32" borderId="17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0" fontId="1" fillId="32" borderId="36" xfId="0" applyFont="1" applyFill="1" applyBorder="1" applyAlignment="1" applyProtection="1">
      <alignment horizontal="right" vertical="top" wrapText="1"/>
      <protection/>
    </xf>
    <xf numFmtId="49" fontId="1" fillId="32" borderId="41" xfId="0" applyNumberFormat="1" applyFont="1" applyFill="1" applyBorder="1" applyAlignment="1">
      <alignment horizontal="left" vertical="top"/>
    </xf>
    <xf numFmtId="49" fontId="1" fillId="32" borderId="36" xfId="0" applyNumberFormat="1" applyFont="1" applyFill="1" applyBorder="1" applyAlignment="1">
      <alignment horizontal="left" vertical="top"/>
    </xf>
    <xf numFmtId="49" fontId="1" fillId="32" borderId="36" xfId="0" applyNumberFormat="1" applyFont="1" applyFill="1" applyBorder="1" applyAlignment="1">
      <alignment horizontal="center" vertical="top"/>
    </xf>
    <xf numFmtId="4" fontId="18" fillId="32" borderId="36" xfId="0" applyNumberFormat="1" applyFont="1" applyFill="1" applyBorder="1" applyAlignment="1">
      <alignment vertical="top"/>
    </xf>
    <xf numFmtId="4" fontId="18" fillId="32" borderId="42" xfId="0" applyNumberFormat="1" applyFont="1" applyFill="1" applyBorder="1" applyAlignment="1">
      <alignment vertical="top"/>
    </xf>
    <xf numFmtId="0" fontId="10" fillId="0" borderId="43" xfId="0" applyFont="1" applyFill="1" applyBorder="1" applyAlignment="1">
      <alignment horizontal="center" vertical="center" wrapText="1"/>
    </xf>
    <xf numFmtId="4" fontId="18" fillId="33" borderId="35" xfId="0" applyNumberFormat="1" applyFont="1" applyFill="1" applyBorder="1" applyAlignment="1">
      <alignment vertical="top"/>
    </xf>
    <xf numFmtId="4" fontId="2" fillId="0" borderId="22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18" fillId="33" borderId="17" xfId="0" applyNumberFormat="1" applyFont="1" applyFill="1" applyBorder="1" applyAlignment="1">
      <alignment vertical="top"/>
    </xf>
    <xf numFmtId="4" fontId="18" fillId="32" borderId="17" xfId="0" applyNumberFormat="1" applyFont="1" applyFill="1" applyBorder="1" applyAlignment="1">
      <alignment vertical="top"/>
    </xf>
    <xf numFmtId="4" fontId="1" fillId="33" borderId="22" xfId="0" applyNumberFormat="1" applyFont="1" applyFill="1" applyBorder="1" applyAlignment="1">
      <alignment vertical="top"/>
    </xf>
    <xf numFmtId="4" fontId="2" fillId="34" borderId="17" xfId="0" applyNumberFormat="1" applyFont="1" applyFill="1" applyBorder="1" applyAlignment="1">
      <alignment vertical="top"/>
    </xf>
    <xf numFmtId="180" fontId="2" fillId="34" borderId="17" xfId="0" applyNumberFormat="1" applyFont="1" applyFill="1" applyBorder="1" applyAlignment="1">
      <alignment vertical="top"/>
    </xf>
    <xf numFmtId="4" fontId="2" fillId="0" borderId="43" xfId="0" applyNumberFormat="1" applyFont="1" applyBorder="1" applyAlignment="1">
      <alignment vertical="top"/>
    </xf>
    <xf numFmtId="0" fontId="13" fillId="0" borderId="10" xfId="0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SheetLayoutView="50" zoomScalePageLayoutView="0" workbookViewId="0" topLeftCell="A1">
      <selection activeCell="C10" sqref="C10"/>
    </sheetView>
  </sheetViews>
  <sheetFormatPr defaultColWidth="9.00390625" defaultRowHeight="12.75"/>
  <cols>
    <col min="1" max="1" width="76.25390625" style="0" customWidth="1"/>
    <col min="2" max="2" width="8.375" style="0" bestFit="1" customWidth="1"/>
    <col min="3" max="3" width="4.75390625" style="0" customWidth="1"/>
    <col min="4" max="4" width="4.25390625" style="0" customWidth="1"/>
    <col min="5" max="5" width="14.25390625" style="0" customWidth="1"/>
    <col min="6" max="6" width="5.125" style="0" customWidth="1"/>
    <col min="7" max="8" width="15.00390625" style="0" customWidth="1"/>
  </cols>
  <sheetData>
    <row r="1" ht="12.75">
      <c r="F1" s="4" t="s">
        <v>22</v>
      </c>
    </row>
    <row r="2" spans="6:11" ht="12" customHeight="1">
      <c r="F2" s="3" t="s">
        <v>25</v>
      </c>
      <c r="I2" s="20"/>
      <c r="J2" s="20"/>
      <c r="K2" s="20"/>
    </row>
    <row r="3" spans="6:11" ht="12.75">
      <c r="F3" s="21" t="s">
        <v>70</v>
      </c>
      <c r="I3" s="20"/>
      <c r="J3" s="20"/>
      <c r="K3" s="20"/>
    </row>
    <row r="4" spans="7:11" ht="12.75">
      <c r="G4" s="20"/>
      <c r="H4" s="20"/>
      <c r="I4" s="20"/>
      <c r="J4" s="20"/>
      <c r="K4" s="20"/>
    </row>
    <row r="5" spans="1:7" ht="23.25" customHeight="1">
      <c r="A5" s="131" t="s">
        <v>99</v>
      </c>
      <c r="B5" s="131"/>
      <c r="C5" s="131"/>
      <c r="D5" s="131"/>
      <c r="E5" s="131"/>
      <c r="F5" s="131"/>
      <c r="G5" s="131"/>
    </row>
    <row r="6" spans="1:8" ht="13.5" thickBot="1">
      <c r="A6" s="2"/>
      <c r="B6" s="2"/>
      <c r="C6" s="1"/>
      <c r="D6" s="1"/>
      <c r="E6" s="3"/>
      <c r="F6" s="3"/>
      <c r="G6" s="5" t="s">
        <v>27</v>
      </c>
      <c r="H6" s="5" t="s">
        <v>27</v>
      </c>
    </row>
    <row r="7" spans="1:8" ht="48.75" customHeight="1" thickBot="1">
      <c r="A7" s="132" t="s">
        <v>0</v>
      </c>
      <c r="B7" s="187"/>
      <c r="C7" s="188" t="s">
        <v>1</v>
      </c>
      <c r="D7" s="134" t="s">
        <v>6</v>
      </c>
      <c r="E7" s="135" t="s">
        <v>11</v>
      </c>
      <c r="F7" s="136" t="s">
        <v>12</v>
      </c>
      <c r="G7" s="80" t="s">
        <v>13</v>
      </c>
      <c r="H7" s="80" t="s">
        <v>85</v>
      </c>
    </row>
    <row r="8" spans="1:8" ht="16.5" thickBot="1">
      <c r="A8" s="137" t="s">
        <v>9</v>
      </c>
      <c r="B8" s="189" t="s">
        <v>23</v>
      </c>
      <c r="C8" s="190" t="s">
        <v>2</v>
      </c>
      <c r="D8" s="139"/>
      <c r="E8" s="139"/>
      <c r="F8" s="140"/>
      <c r="G8" s="141">
        <f>G9+G13+G28</f>
        <v>1055400</v>
      </c>
      <c r="H8" s="141">
        <f>H9+H13+H28</f>
        <v>879399.24</v>
      </c>
    </row>
    <row r="9" spans="1:8" ht="27.75" customHeight="1" thickBot="1">
      <c r="A9" s="142" t="s">
        <v>17</v>
      </c>
      <c r="B9" s="129" t="s">
        <v>23</v>
      </c>
      <c r="C9" s="191" t="s">
        <v>2</v>
      </c>
      <c r="D9" s="144" t="s">
        <v>5</v>
      </c>
      <c r="E9" s="144"/>
      <c r="F9" s="145"/>
      <c r="G9" s="146">
        <f>G10</f>
        <v>428000</v>
      </c>
      <c r="H9" s="146">
        <f>H10</f>
        <v>324867</v>
      </c>
    </row>
    <row r="10" spans="1:8" ht="15.75" customHeight="1" thickBot="1">
      <c r="A10" s="147" t="s">
        <v>24</v>
      </c>
      <c r="B10" s="129" t="s">
        <v>23</v>
      </c>
      <c r="C10" s="66" t="s">
        <v>2</v>
      </c>
      <c r="D10" s="7" t="s">
        <v>5</v>
      </c>
      <c r="E10" s="7" t="s">
        <v>72</v>
      </c>
      <c r="F10" s="7"/>
      <c r="G10" s="23">
        <f>G11</f>
        <v>428000</v>
      </c>
      <c r="H10" s="23">
        <f>H11+H12</f>
        <v>324867</v>
      </c>
    </row>
    <row r="11" spans="1:8" ht="28.5" customHeight="1" thickBot="1">
      <c r="A11" s="65" t="s">
        <v>41</v>
      </c>
      <c r="B11" s="129" t="s">
        <v>23</v>
      </c>
      <c r="C11" s="66" t="s">
        <v>2</v>
      </c>
      <c r="D11" s="7" t="s">
        <v>5</v>
      </c>
      <c r="E11" s="7" t="s">
        <v>72</v>
      </c>
      <c r="F11" s="7" t="s">
        <v>42</v>
      </c>
      <c r="G11" s="23">
        <f>433000-5000</f>
        <v>428000</v>
      </c>
      <c r="H11" s="23">
        <v>219667</v>
      </c>
    </row>
    <row r="12" spans="1:8" ht="28.5" customHeight="1" thickBot="1">
      <c r="A12" s="91" t="s">
        <v>87</v>
      </c>
      <c r="B12" s="129" t="s">
        <v>23</v>
      </c>
      <c r="C12" s="66" t="s">
        <v>2</v>
      </c>
      <c r="D12" s="7" t="s">
        <v>5</v>
      </c>
      <c r="E12" s="7" t="s">
        <v>72</v>
      </c>
      <c r="F12" s="31" t="s">
        <v>88</v>
      </c>
      <c r="G12" s="23">
        <v>0</v>
      </c>
      <c r="H12" s="23">
        <v>105200</v>
      </c>
    </row>
    <row r="13" spans="1:8" ht="29.25" customHeight="1" thickBot="1">
      <c r="A13" s="148" t="s">
        <v>16</v>
      </c>
      <c r="B13" s="129" t="s">
        <v>23</v>
      </c>
      <c r="C13" s="16" t="s">
        <v>2</v>
      </c>
      <c r="D13" s="7" t="s">
        <v>8</v>
      </c>
      <c r="E13" s="7"/>
      <c r="F13" s="31"/>
      <c r="G13" s="23">
        <f>G14+G22+G24+G26</f>
        <v>626200</v>
      </c>
      <c r="H13" s="23">
        <f>H14+H22+H24+H26</f>
        <v>553332.24</v>
      </c>
    </row>
    <row r="14" spans="1:8" ht="28.5" customHeight="1" thickBot="1">
      <c r="A14" s="149" t="s">
        <v>43</v>
      </c>
      <c r="B14" s="129" t="s">
        <v>23</v>
      </c>
      <c r="C14" s="16" t="s">
        <v>2</v>
      </c>
      <c r="D14" s="7" t="s">
        <v>8</v>
      </c>
      <c r="E14" s="7" t="s">
        <v>73</v>
      </c>
      <c r="F14" s="51"/>
      <c r="G14" s="23">
        <f>SUM(G15:G20)</f>
        <v>624000</v>
      </c>
      <c r="H14" s="23">
        <f>SUM(H15:H21)</f>
        <v>531332.24</v>
      </c>
    </row>
    <row r="15" spans="1:8" ht="28.5" customHeight="1" thickBot="1">
      <c r="A15" s="65" t="s">
        <v>41</v>
      </c>
      <c r="B15" s="129" t="s">
        <v>23</v>
      </c>
      <c r="C15" s="66" t="s">
        <v>2</v>
      </c>
      <c r="D15" s="7" t="s">
        <v>8</v>
      </c>
      <c r="E15" s="7" t="s">
        <v>73</v>
      </c>
      <c r="F15" s="7" t="s">
        <v>42</v>
      </c>
      <c r="G15" s="23">
        <v>400000</v>
      </c>
      <c r="H15" s="23">
        <v>207332.24</v>
      </c>
    </row>
    <row r="16" spans="1:8" ht="27.75" customHeight="1" thickBot="1">
      <c r="A16" s="65" t="s">
        <v>44</v>
      </c>
      <c r="B16" s="129" t="s">
        <v>23</v>
      </c>
      <c r="C16" s="66" t="s">
        <v>2</v>
      </c>
      <c r="D16" s="7" t="s">
        <v>8</v>
      </c>
      <c r="E16" s="7" t="s">
        <v>73</v>
      </c>
      <c r="F16" s="67" t="s">
        <v>45</v>
      </c>
      <c r="G16" s="23">
        <v>14000</v>
      </c>
      <c r="H16" s="23">
        <v>14000</v>
      </c>
    </row>
    <row r="17" spans="1:8" ht="30.75" customHeight="1" thickBot="1">
      <c r="A17" s="91" t="s">
        <v>87</v>
      </c>
      <c r="B17" s="129" t="s">
        <v>23</v>
      </c>
      <c r="C17" s="16" t="s">
        <v>2</v>
      </c>
      <c r="D17" s="7" t="s">
        <v>8</v>
      </c>
      <c r="E17" s="7" t="s">
        <v>73</v>
      </c>
      <c r="F17" s="67" t="s">
        <v>88</v>
      </c>
      <c r="G17" s="23">
        <v>0</v>
      </c>
      <c r="H17" s="23">
        <v>100000</v>
      </c>
    </row>
    <row r="18" spans="1:8" ht="14.25" customHeight="1" thickBot="1">
      <c r="A18" s="65" t="s">
        <v>46</v>
      </c>
      <c r="B18" s="129" t="s">
        <v>23</v>
      </c>
      <c r="C18" s="16" t="s">
        <v>2</v>
      </c>
      <c r="D18" s="31" t="s">
        <v>8</v>
      </c>
      <c r="E18" s="7" t="s">
        <v>73</v>
      </c>
      <c r="F18" s="67" t="s">
        <v>47</v>
      </c>
      <c r="G18" s="23">
        <v>196000</v>
      </c>
      <c r="H18" s="23">
        <v>196000</v>
      </c>
    </row>
    <row r="19" spans="1:8" ht="21" customHeight="1" thickBot="1">
      <c r="A19" s="65" t="s">
        <v>48</v>
      </c>
      <c r="B19" s="129" t="s">
        <v>23</v>
      </c>
      <c r="C19" s="16" t="s">
        <v>2</v>
      </c>
      <c r="D19" s="31" t="s">
        <v>8</v>
      </c>
      <c r="E19" s="7" t="s">
        <v>73</v>
      </c>
      <c r="F19" s="67" t="s">
        <v>49</v>
      </c>
      <c r="G19" s="23"/>
      <c r="H19" s="23"/>
    </row>
    <row r="20" spans="1:8" ht="19.5" customHeight="1" thickBot="1">
      <c r="A20" s="65" t="s">
        <v>61</v>
      </c>
      <c r="B20" s="129" t="s">
        <v>23</v>
      </c>
      <c r="C20" s="16" t="s">
        <v>2</v>
      </c>
      <c r="D20" s="31" t="s">
        <v>8</v>
      </c>
      <c r="E20" s="7" t="s">
        <v>73</v>
      </c>
      <c r="F20" s="67" t="s">
        <v>62</v>
      </c>
      <c r="G20" s="23">
        <v>14000</v>
      </c>
      <c r="H20" s="23">
        <v>10000</v>
      </c>
    </row>
    <row r="21" spans="1:8" ht="19.5" customHeight="1" thickBot="1">
      <c r="A21" s="65" t="s">
        <v>90</v>
      </c>
      <c r="B21" s="129" t="s">
        <v>23</v>
      </c>
      <c r="C21" s="16" t="s">
        <v>2</v>
      </c>
      <c r="D21" s="31" t="s">
        <v>8</v>
      </c>
      <c r="E21" s="7" t="s">
        <v>73</v>
      </c>
      <c r="F21" s="67" t="s">
        <v>89</v>
      </c>
      <c r="G21" s="23">
        <v>0</v>
      </c>
      <c r="H21" s="23">
        <v>4000</v>
      </c>
    </row>
    <row r="22" spans="1:8" ht="45" customHeight="1" thickBot="1">
      <c r="A22" s="150" t="s">
        <v>63</v>
      </c>
      <c r="B22" s="129" t="s">
        <v>23</v>
      </c>
      <c r="C22" s="16" t="s">
        <v>2</v>
      </c>
      <c r="D22" s="7" t="s">
        <v>8</v>
      </c>
      <c r="E22" s="7" t="s">
        <v>74</v>
      </c>
      <c r="F22" s="51"/>
      <c r="G22" s="23">
        <f>G23</f>
        <v>100</v>
      </c>
      <c r="H22" s="23">
        <f>H23</f>
        <v>10000</v>
      </c>
    </row>
    <row r="23" spans="1:8" ht="18.75" customHeight="1" thickBot="1">
      <c r="A23" s="151" t="s">
        <v>26</v>
      </c>
      <c r="B23" s="129" t="s">
        <v>23</v>
      </c>
      <c r="C23" s="16" t="s">
        <v>2</v>
      </c>
      <c r="D23" s="7" t="s">
        <v>8</v>
      </c>
      <c r="E23" s="7" t="s">
        <v>74</v>
      </c>
      <c r="F23" s="7" t="s">
        <v>50</v>
      </c>
      <c r="G23" s="23">
        <v>100</v>
      </c>
      <c r="H23" s="23">
        <v>10000</v>
      </c>
    </row>
    <row r="24" spans="1:8" ht="27.75" customHeight="1" thickBot="1">
      <c r="A24" s="152" t="s">
        <v>28</v>
      </c>
      <c r="B24" s="129" t="s">
        <v>23</v>
      </c>
      <c r="C24" s="16" t="s">
        <v>2</v>
      </c>
      <c r="D24" s="7" t="s">
        <v>8</v>
      </c>
      <c r="E24" s="7" t="s">
        <v>75</v>
      </c>
      <c r="F24" s="7"/>
      <c r="G24" s="23">
        <f>G25</f>
        <v>100</v>
      </c>
      <c r="H24" s="23">
        <f>H25</f>
        <v>10000</v>
      </c>
    </row>
    <row r="25" spans="1:8" ht="15.75" customHeight="1" thickBot="1">
      <c r="A25" s="151" t="s">
        <v>26</v>
      </c>
      <c r="B25" s="129" t="s">
        <v>23</v>
      </c>
      <c r="C25" s="16" t="s">
        <v>2</v>
      </c>
      <c r="D25" s="7" t="s">
        <v>8</v>
      </c>
      <c r="E25" s="7" t="s">
        <v>75</v>
      </c>
      <c r="F25" s="7" t="s">
        <v>50</v>
      </c>
      <c r="G25" s="23">
        <v>100</v>
      </c>
      <c r="H25" s="23">
        <v>10000</v>
      </c>
    </row>
    <row r="26" spans="1:8" ht="37.5" customHeight="1" thickBot="1">
      <c r="A26" s="150" t="s">
        <v>34</v>
      </c>
      <c r="B26" s="129" t="s">
        <v>23</v>
      </c>
      <c r="C26" s="16" t="s">
        <v>2</v>
      </c>
      <c r="D26" s="7" t="s">
        <v>8</v>
      </c>
      <c r="E26" s="7" t="s">
        <v>76</v>
      </c>
      <c r="F26" s="7"/>
      <c r="G26" s="23">
        <f>G27</f>
        <v>2000</v>
      </c>
      <c r="H26" s="23">
        <f>H27</f>
        <v>2000</v>
      </c>
    </row>
    <row r="27" spans="1:8" ht="16.5" customHeight="1" thickBot="1">
      <c r="A27" s="65" t="s">
        <v>46</v>
      </c>
      <c r="B27" s="129" t="s">
        <v>23</v>
      </c>
      <c r="C27" s="16" t="s">
        <v>2</v>
      </c>
      <c r="D27" s="7" t="s">
        <v>8</v>
      </c>
      <c r="E27" s="7" t="s">
        <v>76</v>
      </c>
      <c r="F27" s="31" t="s">
        <v>47</v>
      </c>
      <c r="G27" s="23">
        <v>2000</v>
      </c>
      <c r="H27" s="23">
        <v>2000</v>
      </c>
    </row>
    <row r="28" spans="1:8" ht="16.5" customHeight="1" thickBot="1">
      <c r="A28" s="149" t="s">
        <v>31</v>
      </c>
      <c r="B28" s="129" t="s">
        <v>23</v>
      </c>
      <c r="C28" s="16" t="s">
        <v>2</v>
      </c>
      <c r="D28" s="7" t="s">
        <v>32</v>
      </c>
      <c r="E28" s="7"/>
      <c r="F28" s="31"/>
      <c r="G28" s="23">
        <f>G29</f>
        <v>1200</v>
      </c>
      <c r="H28" s="23">
        <f>H29</f>
        <v>1200</v>
      </c>
    </row>
    <row r="29" spans="1:8" ht="16.5" customHeight="1" thickBot="1">
      <c r="A29" s="65" t="s">
        <v>59</v>
      </c>
      <c r="B29" s="129" t="s">
        <v>23</v>
      </c>
      <c r="C29" s="16" t="s">
        <v>2</v>
      </c>
      <c r="D29" s="7" t="s">
        <v>32</v>
      </c>
      <c r="E29" s="7" t="s">
        <v>77</v>
      </c>
      <c r="F29" s="31"/>
      <c r="G29" s="23">
        <f>G30</f>
        <v>1200</v>
      </c>
      <c r="H29" s="23">
        <f>H30</f>
        <v>1200</v>
      </c>
    </row>
    <row r="30" spans="1:8" ht="16.5" customHeight="1" thickBot="1">
      <c r="A30" s="65" t="s">
        <v>46</v>
      </c>
      <c r="B30" s="129" t="s">
        <v>23</v>
      </c>
      <c r="C30" s="16" t="s">
        <v>2</v>
      </c>
      <c r="D30" s="7" t="s">
        <v>32</v>
      </c>
      <c r="E30" s="7" t="s">
        <v>77</v>
      </c>
      <c r="F30" s="31" t="s">
        <v>47</v>
      </c>
      <c r="G30" s="23">
        <v>1200</v>
      </c>
      <c r="H30" s="23">
        <v>1200</v>
      </c>
    </row>
    <row r="31" spans="1:8" ht="16.5" thickBot="1">
      <c r="A31" s="192" t="s">
        <v>18</v>
      </c>
      <c r="B31" s="193" t="s">
        <v>23</v>
      </c>
      <c r="C31" s="160" t="s">
        <v>5</v>
      </c>
      <c r="D31" s="194"/>
      <c r="E31" s="194"/>
      <c r="F31" s="195"/>
      <c r="G31" s="163">
        <f>G32</f>
        <v>76000</v>
      </c>
      <c r="H31" s="163">
        <f>H32</f>
        <v>76000</v>
      </c>
    </row>
    <row r="32" spans="1:8" ht="14.25" customHeight="1" thickBot="1">
      <c r="A32" s="148" t="s">
        <v>19</v>
      </c>
      <c r="B32" s="129" t="s">
        <v>23</v>
      </c>
      <c r="C32" s="16" t="s">
        <v>5</v>
      </c>
      <c r="D32" s="7" t="s">
        <v>7</v>
      </c>
      <c r="E32" s="7"/>
      <c r="F32" s="31"/>
      <c r="G32" s="23">
        <f>G33</f>
        <v>76000</v>
      </c>
      <c r="H32" s="23">
        <f>H33</f>
        <v>76000</v>
      </c>
    </row>
    <row r="33" spans="1:8" ht="26.25" thickBot="1">
      <c r="A33" s="158" t="s">
        <v>20</v>
      </c>
      <c r="B33" s="129" t="s">
        <v>23</v>
      </c>
      <c r="C33" s="66" t="s">
        <v>5</v>
      </c>
      <c r="D33" s="7" t="s">
        <v>7</v>
      </c>
      <c r="E33" s="7" t="s">
        <v>78</v>
      </c>
      <c r="F33" s="7"/>
      <c r="G33" s="23">
        <f>G34+G36</f>
        <v>76000</v>
      </c>
      <c r="H33" s="23">
        <f>H34+H36+H35</f>
        <v>76000</v>
      </c>
    </row>
    <row r="34" spans="1:8" ht="26.25" thickBot="1">
      <c r="A34" s="65" t="s">
        <v>41</v>
      </c>
      <c r="B34" s="129" t="s">
        <v>23</v>
      </c>
      <c r="C34" s="66" t="s">
        <v>5</v>
      </c>
      <c r="D34" s="7" t="s">
        <v>7</v>
      </c>
      <c r="E34" s="7" t="s">
        <v>78</v>
      </c>
      <c r="F34" s="7" t="s">
        <v>42</v>
      </c>
      <c r="G34" s="23">
        <v>73000</v>
      </c>
      <c r="H34" s="23">
        <v>56000</v>
      </c>
    </row>
    <row r="35" spans="1:8" ht="30" customHeight="1" thickBot="1">
      <c r="A35" s="91" t="s">
        <v>87</v>
      </c>
      <c r="B35" s="129" t="s">
        <v>23</v>
      </c>
      <c r="C35" s="66" t="s">
        <v>5</v>
      </c>
      <c r="D35" s="7" t="s">
        <v>7</v>
      </c>
      <c r="E35" s="7" t="s">
        <v>78</v>
      </c>
      <c r="F35" s="7" t="s">
        <v>88</v>
      </c>
      <c r="G35" s="23">
        <v>0</v>
      </c>
      <c r="H35" s="23">
        <v>17000</v>
      </c>
    </row>
    <row r="36" spans="1:8" ht="16.5" thickBot="1">
      <c r="A36" s="65" t="s">
        <v>46</v>
      </c>
      <c r="B36" s="129" t="s">
        <v>23</v>
      </c>
      <c r="C36" s="66" t="s">
        <v>5</v>
      </c>
      <c r="D36" s="7" t="s">
        <v>7</v>
      </c>
      <c r="E36" s="7" t="s">
        <v>78</v>
      </c>
      <c r="F36" s="7" t="s">
        <v>47</v>
      </c>
      <c r="G36" s="23">
        <v>3000</v>
      </c>
      <c r="H36" s="23">
        <v>3000</v>
      </c>
    </row>
    <row r="37" spans="1:8" ht="16.5" thickBot="1">
      <c r="A37" s="159" t="s">
        <v>35</v>
      </c>
      <c r="B37" s="193" t="s">
        <v>23</v>
      </c>
      <c r="C37" s="160" t="s">
        <v>7</v>
      </c>
      <c r="D37" s="161"/>
      <c r="E37" s="161"/>
      <c r="F37" s="162"/>
      <c r="G37" s="163">
        <f aca="true" t="shared" si="0" ref="G37:H39">G38</f>
        <v>5000</v>
      </c>
      <c r="H37" s="163">
        <f t="shared" si="0"/>
        <v>5000</v>
      </c>
    </row>
    <row r="38" spans="1:8" ht="16.5" thickBot="1">
      <c r="A38" s="164" t="s">
        <v>36</v>
      </c>
      <c r="B38" s="129" t="s">
        <v>23</v>
      </c>
      <c r="C38" s="16" t="s">
        <v>7</v>
      </c>
      <c r="D38" s="7" t="s">
        <v>33</v>
      </c>
      <c r="E38" s="7"/>
      <c r="F38" s="51"/>
      <c r="G38" s="23">
        <f t="shared" si="0"/>
        <v>5000</v>
      </c>
      <c r="H38" s="23">
        <f t="shared" si="0"/>
        <v>5000</v>
      </c>
    </row>
    <row r="39" spans="1:8" ht="16.5" thickBot="1">
      <c r="A39" s="150" t="s">
        <v>37</v>
      </c>
      <c r="B39" s="129" t="s">
        <v>23</v>
      </c>
      <c r="C39" s="16" t="s">
        <v>7</v>
      </c>
      <c r="D39" s="7" t="s">
        <v>33</v>
      </c>
      <c r="E39" s="7" t="s">
        <v>79</v>
      </c>
      <c r="F39" s="51"/>
      <c r="G39" s="23">
        <f t="shared" si="0"/>
        <v>5000</v>
      </c>
      <c r="H39" s="23">
        <f t="shared" si="0"/>
        <v>5000</v>
      </c>
    </row>
    <row r="40" spans="1:8" ht="16.5" thickBot="1">
      <c r="A40" s="65" t="s">
        <v>46</v>
      </c>
      <c r="B40" s="129" t="s">
        <v>23</v>
      </c>
      <c r="C40" s="16" t="s">
        <v>7</v>
      </c>
      <c r="D40" s="7" t="s">
        <v>33</v>
      </c>
      <c r="E40" s="7" t="s">
        <v>79</v>
      </c>
      <c r="F40" s="51" t="s">
        <v>47</v>
      </c>
      <c r="G40" s="23">
        <v>5000</v>
      </c>
      <c r="H40" s="23">
        <v>5000</v>
      </c>
    </row>
    <row r="41" spans="1:8" ht="16.5" thickBot="1">
      <c r="A41" s="192" t="s">
        <v>38</v>
      </c>
      <c r="B41" s="193" t="s">
        <v>23</v>
      </c>
      <c r="C41" s="196" t="s">
        <v>8</v>
      </c>
      <c r="D41" s="111"/>
      <c r="E41" s="111"/>
      <c r="F41" s="112"/>
      <c r="G41" s="197">
        <f>G42</f>
        <v>1143320.33</v>
      </c>
      <c r="H41" s="197">
        <f>H42</f>
        <v>900730.33</v>
      </c>
    </row>
    <row r="42" spans="1:8" ht="16.5" thickBot="1">
      <c r="A42" s="167" t="s">
        <v>39</v>
      </c>
      <c r="B42" s="129" t="s">
        <v>23</v>
      </c>
      <c r="C42" s="61" t="s">
        <v>8</v>
      </c>
      <c r="D42" s="62" t="s">
        <v>40</v>
      </c>
      <c r="E42" s="62"/>
      <c r="F42" s="62"/>
      <c r="G42" s="63">
        <f>G43</f>
        <v>1143320.33</v>
      </c>
      <c r="H42" s="63">
        <f>H43</f>
        <v>900730.33</v>
      </c>
    </row>
    <row r="43" spans="1:8" ht="16.5" thickBot="1">
      <c r="A43" s="168" t="s">
        <v>51</v>
      </c>
      <c r="B43" s="129" t="s">
        <v>23</v>
      </c>
      <c r="C43" s="61" t="s">
        <v>8</v>
      </c>
      <c r="D43" s="62" t="s">
        <v>40</v>
      </c>
      <c r="E43" s="62" t="s">
        <v>80</v>
      </c>
      <c r="F43" s="62"/>
      <c r="G43" s="63">
        <f>G44+G46</f>
        <v>1143320.33</v>
      </c>
      <c r="H43" s="63">
        <f>H44+H46</f>
        <v>900730.33</v>
      </c>
    </row>
    <row r="44" spans="1:8" ht="26.25" thickBot="1">
      <c r="A44" s="169" t="s">
        <v>52</v>
      </c>
      <c r="B44" s="129" t="s">
        <v>23</v>
      </c>
      <c r="C44" s="61" t="s">
        <v>8</v>
      </c>
      <c r="D44" s="62" t="s">
        <v>40</v>
      </c>
      <c r="E44" s="62" t="s">
        <v>81</v>
      </c>
      <c r="F44" s="62"/>
      <c r="G44" s="63">
        <f>G45</f>
        <v>376847</v>
      </c>
      <c r="H44" s="63">
        <f>H45</f>
        <v>134257</v>
      </c>
    </row>
    <row r="45" spans="1:8" ht="16.5" thickBot="1">
      <c r="A45" s="65" t="s">
        <v>46</v>
      </c>
      <c r="B45" s="129" t="s">
        <v>23</v>
      </c>
      <c r="C45" s="61" t="s">
        <v>8</v>
      </c>
      <c r="D45" s="62" t="s">
        <v>40</v>
      </c>
      <c r="E45" s="62" t="s">
        <v>81</v>
      </c>
      <c r="F45" s="62" t="s">
        <v>47</v>
      </c>
      <c r="G45" s="63">
        <v>376847</v>
      </c>
      <c r="H45" s="63">
        <v>134257</v>
      </c>
    </row>
    <row r="46" spans="1:8" ht="16.5" thickBot="1">
      <c r="A46" s="169" t="s">
        <v>53</v>
      </c>
      <c r="B46" s="129" t="s">
        <v>23</v>
      </c>
      <c r="C46" s="61" t="s">
        <v>8</v>
      </c>
      <c r="D46" s="62" t="s">
        <v>40</v>
      </c>
      <c r="E46" s="62" t="s">
        <v>82</v>
      </c>
      <c r="F46" s="62"/>
      <c r="G46" s="63">
        <f>G47+G48</f>
        <v>766473.33</v>
      </c>
      <c r="H46" s="63">
        <f>H47+H48</f>
        <v>766473.33</v>
      </c>
    </row>
    <row r="47" spans="1:8" ht="20.25" customHeight="1" thickBot="1">
      <c r="A47" s="65" t="s">
        <v>46</v>
      </c>
      <c r="B47" s="129" t="s">
        <v>23</v>
      </c>
      <c r="C47" s="61" t="s">
        <v>8</v>
      </c>
      <c r="D47" s="62" t="s">
        <v>40</v>
      </c>
      <c r="E47" s="62" t="s">
        <v>82</v>
      </c>
      <c r="F47" s="62" t="s">
        <v>47</v>
      </c>
      <c r="G47" s="63">
        <v>766473.33</v>
      </c>
      <c r="H47" s="63">
        <v>766473.33</v>
      </c>
    </row>
    <row r="48" spans="1:8" ht="27.75" customHeight="1" thickBot="1">
      <c r="A48" s="65" t="s">
        <v>64</v>
      </c>
      <c r="B48" s="129" t="s">
        <v>23</v>
      </c>
      <c r="C48" s="61" t="s">
        <v>8</v>
      </c>
      <c r="D48" s="62" t="s">
        <v>40</v>
      </c>
      <c r="E48" s="62" t="s">
        <v>82</v>
      </c>
      <c r="F48" s="62" t="s">
        <v>47</v>
      </c>
      <c r="G48" s="63">
        <v>0</v>
      </c>
      <c r="H48" s="63">
        <v>0</v>
      </c>
    </row>
    <row r="49" spans="1:8" ht="16.5" thickBot="1">
      <c r="A49" s="192" t="s">
        <v>15</v>
      </c>
      <c r="B49" s="193" t="s">
        <v>23</v>
      </c>
      <c r="C49" s="196" t="s">
        <v>4</v>
      </c>
      <c r="D49" s="161"/>
      <c r="E49" s="161"/>
      <c r="F49" s="198"/>
      <c r="G49" s="163">
        <f>G50</f>
        <v>176672.84</v>
      </c>
      <c r="H49" s="163">
        <f>H50+H53</f>
        <v>379340.6</v>
      </c>
    </row>
    <row r="50" spans="1:8" ht="16.5" thickBot="1">
      <c r="A50" s="172" t="s">
        <v>60</v>
      </c>
      <c r="B50" s="129" t="s">
        <v>23</v>
      </c>
      <c r="C50" s="128" t="s">
        <v>4</v>
      </c>
      <c r="D50" s="62" t="s">
        <v>2</v>
      </c>
      <c r="E50" s="62"/>
      <c r="F50" s="173"/>
      <c r="G50" s="174">
        <f>G51</f>
        <v>176672.84</v>
      </c>
      <c r="H50" s="174">
        <f>H51</f>
        <v>269340.6</v>
      </c>
    </row>
    <row r="51" spans="1:8" ht="26.25" thickBot="1">
      <c r="A51" s="175" t="s">
        <v>65</v>
      </c>
      <c r="B51" s="129" t="s">
        <v>23</v>
      </c>
      <c r="C51" s="16" t="s">
        <v>4</v>
      </c>
      <c r="D51" s="7" t="s">
        <v>2</v>
      </c>
      <c r="E51" s="7" t="s">
        <v>84</v>
      </c>
      <c r="F51" s="31"/>
      <c r="G51" s="23">
        <f>G52</f>
        <v>176672.84</v>
      </c>
      <c r="H51" s="23">
        <f>H52</f>
        <v>269340.6</v>
      </c>
    </row>
    <row r="52" spans="1:8" ht="26.25" thickBot="1">
      <c r="A52" s="65" t="s">
        <v>66</v>
      </c>
      <c r="B52" s="129" t="s">
        <v>23</v>
      </c>
      <c r="C52" s="16" t="s">
        <v>4</v>
      </c>
      <c r="D52" s="7" t="s">
        <v>2</v>
      </c>
      <c r="E52" s="7" t="s">
        <v>84</v>
      </c>
      <c r="F52" s="31" t="s">
        <v>67</v>
      </c>
      <c r="G52" s="23">
        <f>33108.91+55273.49+88290.44</f>
        <v>176672.84</v>
      </c>
      <c r="H52" s="23">
        <v>269340.6</v>
      </c>
    </row>
    <row r="53" spans="1:8" ht="16.5" thickBot="1">
      <c r="A53" s="91" t="s">
        <v>68</v>
      </c>
      <c r="B53" s="129" t="s">
        <v>23</v>
      </c>
      <c r="C53" s="128" t="s">
        <v>4</v>
      </c>
      <c r="D53" s="62" t="s">
        <v>7</v>
      </c>
      <c r="E53" s="7"/>
      <c r="F53" s="31"/>
      <c r="G53" s="23">
        <f>G54+G56</f>
        <v>0</v>
      </c>
      <c r="H53" s="23">
        <f>H54+H56</f>
        <v>110000</v>
      </c>
    </row>
    <row r="54" spans="1:8" ht="26.25" thickBot="1">
      <c r="A54" s="91" t="s">
        <v>92</v>
      </c>
      <c r="B54" s="129" t="s">
        <v>23</v>
      </c>
      <c r="C54" s="128" t="s">
        <v>4</v>
      </c>
      <c r="D54" s="62" t="s">
        <v>7</v>
      </c>
      <c r="E54" s="7" t="s">
        <v>91</v>
      </c>
      <c r="F54" s="31"/>
      <c r="G54" s="23">
        <v>0</v>
      </c>
      <c r="H54" s="23">
        <f>H55</f>
        <v>10000</v>
      </c>
    </row>
    <row r="55" spans="1:8" ht="16.5" thickBot="1">
      <c r="A55" s="65" t="s">
        <v>46</v>
      </c>
      <c r="B55" s="129" t="s">
        <v>23</v>
      </c>
      <c r="C55" s="128" t="s">
        <v>4</v>
      </c>
      <c r="D55" s="62" t="s">
        <v>7</v>
      </c>
      <c r="E55" s="7" t="s">
        <v>91</v>
      </c>
      <c r="F55" s="31" t="s">
        <v>47</v>
      </c>
      <c r="G55" s="23"/>
      <c r="H55" s="23">
        <v>10000</v>
      </c>
    </row>
    <row r="56" spans="1:8" ht="15.75" customHeight="1" thickBot="1">
      <c r="A56" s="176" t="s">
        <v>94</v>
      </c>
      <c r="B56" s="129" t="s">
        <v>23</v>
      </c>
      <c r="C56" s="128" t="s">
        <v>4</v>
      </c>
      <c r="D56" s="62" t="s">
        <v>7</v>
      </c>
      <c r="E56" s="7" t="s">
        <v>93</v>
      </c>
      <c r="F56" s="31"/>
      <c r="G56" s="23">
        <v>0</v>
      </c>
      <c r="H56" s="23">
        <f>H57</f>
        <v>100000</v>
      </c>
    </row>
    <row r="57" spans="1:8" ht="15.75" customHeight="1" thickBot="1">
      <c r="A57" s="65" t="s">
        <v>46</v>
      </c>
      <c r="B57" s="129" t="s">
        <v>23</v>
      </c>
      <c r="C57" s="128" t="s">
        <v>4</v>
      </c>
      <c r="D57" s="62" t="s">
        <v>7</v>
      </c>
      <c r="E57" s="7" t="s">
        <v>93</v>
      </c>
      <c r="F57" s="31" t="s">
        <v>47</v>
      </c>
      <c r="G57" s="23">
        <v>0</v>
      </c>
      <c r="H57" s="23">
        <v>100000</v>
      </c>
    </row>
    <row r="58" spans="1:8" ht="16.5" thickBot="1">
      <c r="A58" s="192" t="s">
        <v>29</v>
      </c>
      <c r="B58" s="193" t="s">
        <v>23</v>
      </c>
      <c r="C58" s="160" t="s">
        <v>3</v>
      </c>
      <c r="D58" s="161"/>
      <c r="E58" s="161"/>
      <c r="F58" s="198"/>
      <c r="G58" s="163">
        <f>G59</f>
        <v>592606.83</v>
      </c>
      <c r="H58" s="163">
        <f>H59</f>
        <v>1399272.83</v>
      </c>
    </row>
    <row r="59" spans="1:8" ht="16.5" thickBot="1">
      <c r="A59" s="177" t="s">
        <v>14</v>
      </c>
      <c r="B59" s="129" t="s">
        <v>23</v>
      </c>
      <c r="C59" s="199" t="s">
        <v>3</v>
      </c>
      <c r="D59" s="7" t="s">
        <v>2</v>
      </c>
      <c r="E59" s="7"/>
      <c r="F59" s="51"/>
      <c r="G59" s="23">
        <f>G60</f>
        <v>592606.83</v>
      </c>
      <c r="H59" s="23">
        <f>H60+H62+H64</f>
        <v>1399272.83</v>
      </c>
    </row>
    <row r="60" spans="1:8" ht="16.5" thickBot="1">
      <c r="A60" s="149" t="s">
        <v>30</v>
      </c>
      <c r="B60" s="129" t="s">
        <v>23</v>
      </c>
      <c r="C60" s="66" t="s">
        <v>3</v>
      </c>
      <c r="D60" s="7" t="s">
        <v>2</v>
      </c>
      <c r="E60" s="7" t="s">
        <v>83</v>
      </c>
      <c r="F60" s="7"/>
      <c r="G60" s="23">
        <f>G61</f>
        <v>592606.83</v>
      </c>
      <c r="H60" s="23">
        <f>H61</f>
        <v>592606.83</v>
      </c>
    </row>
    <row r="61" spans="1:8" ht="39" thickBot="1">
      <c r="A61" s="65" t="s">
        <v>54</v>
      </c>
      <c r="B61" s="129" t="s">
        <v>23</v>
      </c>
      <c r="C61" s="179" t="s">
        <v>3</v>
      </c>
      <c r="D61" s="7" t="s">
        <v>2</v>
      </c>
      <c r="E61" s="7" t="s">
        <v>83</v>
      </c>
      <c r="F61" s="7" t="s">
        <v>55</v>
      </c>
      <c r="G61" s="26">
        <v>592606.83</v>
      </c>
      <c r="H61" s="26">
        <v>592606.83</v>
      </c>
    </row>
    <row r="62" spans="1:8" ht="26.25" thickBot="1">
      <c r="A62" s="176" t="s">
        <v>95</v>
      </c>
      <c r="B62" s="129" t="s">
        <v>23</v>
      </c>
      <c r="C62" s="179" t="s">
        <v>3</v>
      </c>
      <c r="D62" s="7" t="s">
        <v>2</v>
      </c>
      <c r="E62" s="98" t="s">
        <v>96</v>
      </c>
      <c r="F62" s="7"/>
      <c r="G62" s="26">
        <v>0</v>
      </c>
      <c r="H62" s="26">
        <f>H63</f>
        <v>733333</v>
      </c>
    </row>
    <row r="63" spans="1:8" ht="16.5" thickBot="1">
      <c r="A63" s="65" t="s">
        <v>46</v>
      </c>
      <c r="B63" s="129" t="s">
        <v>23</v>
      </c>
      <c r="C63" s="179" t="s">
        <v>3</v>
      </c>
      <c r="D63" s="7" t="s">
        <v>2</v>
      </c>
      <c r="E63" s="98" t="s">
        <v>96</v>
      </c>
      <c r="F63" s="99">
        <v>244</v>
      </c>
      <c r="G63" s="26">
        <v>0</v>
      </c>
      <c r="H63" s="26">
        <v>733333</v>
      </c>
    </row>
    <row r="64" spans="1:8" ht="26.25" thickBot="1">
      <c r="A64" s="176" t="s">
        <v>97</v>
      </c>
      <c r="B64" s="129" t="s">
        <v>23</v>
      </c>
      <c r="C64" s="179" t="s">
        <v>3</v>
      </c>
      <c r="D64" s="7" t="s">
        <v>2</v>
      </c>
      <c r="E64" s="98" t="s">
        <v>98</v>
      </c>
      <c r="F64" s="100"/>
      <c r="G64" s="26">
        <v>0</v>
      </c>
      <c r="H64" s="26">
        <f>H65</f>
        <v>73333</v>
      </c>
    </row>
    <row r="65" spans="1:8" ht="16.5" thickBot="1">
      <c r="A65" s="119" t="s">
        <v>46</v>
      </c>
      <c r="B65" s="130" t="s">
        <v>23</v>
      </c>
      <c r="C65" s="179" t="s">
        <v>3</v>
      </c>
      <c r="D65" s="120" t="s">
        <v>2</v>
      </c>
      <c r="E65" s="121" t="s">
        <v>98</v>
      </c>
      <c r="F65" s="122">
        <v>244</v>
      </c>
      <c r="G65" s="26">
        <v>0</v>
      </c>
      <c r="H65" s="26">
        <v>73333</v>
      </c>
    </row>
    <row r="66" spans="1:8" ht="16.5" thickBot="1">
      <c r="A66" s="200" t="s">
        <v>10</v>
      </c>
      <c r="B66" s="193" t="s">
        <v>23</v>
      </c>
      <c r="C66" s="201"/>
      <c r="D66" s="202"/>
      <c r="E66" s="203"/>
      <c r="F66" s="203"/>
      <c r="G66" s="204">
        <f>G8+G31+G37+G41+G49+G58</f>
        <v>3049000</v>
      </c>
      <c r="H66" s="205">
        <f>H8+H31+H37+H41+H49+H58</f>
        <v>3639743</v>
      </c>
    </row>
    <row r="68" spans="5:8" ht="12.75">
      <c r="E68" s="104"/>
      <c r="F68" s="104"/>
      <c r="G68" s="105"/>
      <c r="H68" s="105"/>
    </row>
    <row r="69" spans="5:8" ht="12.75">
      <c r="E69" s="104"/>
      <c r="F69" s="104"/>
      <c r="G69" s="105"/>
      <c r="H69" s="105"/>
    </row>
    <row r="70" spans="5:8" ht="12.75">
      <c r="E70" s="104"/>
      <c r="F70" s="104"/>
      <c r="G70" s="105"/>
      <c r="H70" s="105"/>
    </row>
    <row r="71" spans="5:8" ht="12.75">
      <c r="E71" s="104"/>
      <c r="F71" s="104"/>
      <c r="G71" s="105"/>
      <c r="H71" s="105"/>
    </row>
    <row r="72" spans="5:8" ht="12.75">
      <c r="E72" s="104"/>
      <c r="F72" s="104"/>
      <c r="G72" s="105"/>
      <c r="H72" s="105"/>
    </row>
    <row r="73" spans="5:8" ht="12.75">
      <c r="E73" s="104"/>
      <c r="F73" s="104"/>
      <c r="G73" s="104"/>
      <c r="H73" s="104"/>
    </row>
  </sheetData>
  <sheetProtection/>
  <mergeCells count="1">
    <mergeCell ref="A5:G5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57" r:id="rId1"/>
  <headerFooter alignWithMargins="0">
    <oddFooter>&amp;CСтраница &amp;P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76.25390625" style="0" customWidth="1"/>
    <col min="2" max="2" width="4.75390625" style="0" customWidth="1"/>
    <col min="3" max="3" width="4.25390625" style="0" customWidth="1"/>
    <col min="4" max="4" width="14.25390625" style="0" customWidth="1"/>
    <col min="5" max="5" width="5.125" style="0" customWidth="1"/>
    <col min="6" max="7" width="15.00390625" style="0" customWidth="1"/>
  </cols>
  <sheetData>
    <row r="1" ht="12.75">
      <c r="E1" s="4" t="s">
        <v>21</v>
      </c>
    </row>
    <row r="2" spans="5:10" ht="12" customHeight="1">
      <c r="E2" s="3" t="s">
        <v>25</v>
      </c>
      <c r="H2" s="20"/>
      <c r="I2" s="20"/>
      <c r="J2" s="20"/>
    </row>
    <row r="3" spans="5:10" ht="12.75">
      <c r="E3" s="21" t="s">
        <v>70</v>
      </c>
      <c r="H3" s="20"/>
      <c r="I3" s="20"/>
      <c r="J3" s="20"/>
    </row>
    <row r="4" spans="6:10" ht="12.75">
      <c r="F4" s="20"/>
      <c r="G4" s="20"/>
      <c r="H4" s="20"/>
      <c r="I4" s="20"/>
      <c r="J4" s="20"/>
    </row>
    <row r="5" spans="1:6" ht="23.25" customHeight="1">
      <c r="A5" s="131" t="s">
        <v>71</v>
      </c>
      <c r="B5" s="131"/>
      <c r="C5" s="131"/>
      <c r="D5" s="131"/>
      <c r="E5" s="131"/>
      <c r="F5" s="131"/>
    </row>
    <row r="6" spans="1:7" ht="13.5" thickBot="1">
      <c r="A6" s="2"/>
      <c r="B6" s="1"/>
      <c r="C6" s="1"/>
      <c r="D6" s="3"/>
      <c r="E6" s="3"/>
      <c r="F6" s="5" t="s">
        <v>27</v>
      </c>
      <c r="G6" s="5" t="s">
        <v>27</v>
      </c>
    </row>
    <row r="7" spans="1:7" ht="48.75" customHeight="1" thickBot="1">
      <c r="A7" s="75" t="s">
        <v>0</v>
      </c>
      <c r="B7" s="76" t="s">
        <v>1</v>
      </c>
      <c r="C7" s="77" t="s">
        <v>6</v>
      </c>
      <c r="D7" s="78" t="s">
        <v>11</v>
      </c>
      <c r="E7" s="79" t="s">
        <v>12</v>
      </c>
      <c r="F7" s="80" t="s">
        <v>13</v>
      </c>
      <c r="G7" s="80" t="s">
        <v>85</v>
      </c>
    </row>
    <row r="8" spans="1:7" ht="17.25" customHeight="1" thickBot="1">
      <c r="A8" s="124" t="s">
        <v>9</v>
      </c>
      <c r="B8" s="125" t="s">
        <v>2</v>
      </c>
      <c r="C8" s="126"/>
      <c r="D8" s="126"/>
      <c r="E8" s="127"/>
      <c r="F8" s="123">
        <f>F9+F13+F28</f>
        <v>1055400</v>
      </c>
      <c r="G8" s="123">
        <f>G9+G13+G28</f>
        <v>879399.24</v>
      </c>
    </row>
    <row r="9" spans="1:7" ht="27.75" customHeight="1">
      <c r="A9" s="34" t="s">
        <v>17</v>
      </c>
      <c r="B9" s="35" t="s">
        <v>2</v>
      </c>
      <c r="C9" s="36" t="s">
        <v>5</v>
      </c>
      <c r="D9" s="36"/>
      <c r="E9" s="37"/>
      <c r="F9" s="38">
        <f>F10</f>
        <v>428000</v>
      </c>
      <c r="G9" s="38">
        <f>G10</f>
        <v>324867</v>
      </c>
    </row>
    <row r="10" spans="1:7" ht="15.75" customHeight="1">
      <c r="A10" s="33" t="s">
        <v>24</v>
      </c>
      <c r="B10" s="64" t="s">
        <v>2</v>
      </c>
      <c r="C10" s="15" t="s">
        <v>5</v>
      </c>
      <c r="D10" s="15" t="s">
        <v>72</v>
      </c>
      <c r="E10" s="15"/>
      <c r="F10" s="22">
        <f>F11</f>
        <v>428000</v>
      </c>
      <c r="G10" s="22">
        <f>G11+G12</f>
        <v>324867</v>
      </c>
    </row>
    <row r="11" spans="1:7" ht="28.5" customHeight="1">
      <c r="A11" s="65" t="s">
        <v>41</v>
      </c>
      <c r="B11" s="66" t="s">
        <v>2</v>
      </c>
      <c r="C11" s="7" t="s">
        <v>5</v>
      </c>
      <c r="D11" s="7" t="s">
        <v>72</v>
      </c>
      <c r="E11" s="7" t="s">
        <v>42</v>
      </c>
      <c r="F11" s="23">
        <f>433000-5000</f>
        <v>428000</v>
      </c>
      <c r="G11" s="23">
        <v>219667</v>
      </c>
    </row>
    <row r="12" spans="1:7" ht="28.5" customHeight="1">
      <c r="A12" s="91" t="s">
        <v>87</v>
      </c>
      <c r="B12" s="66" t="s">
        <v>2</v>
      </c>
      <c r="C12" s="7" t="s">
        <v>5</v>
      </c>
      <c r="D12" s="7" t="s">
        <v>72</v>
      </c>
      <c r="E12" s="31" t="s">
        <v>88</v>
      </c>
      <c r="F12" s="23">
        <v>0</v>
      </c>
      <c r="G12" s="23">
        <v>105200</v>
      </c>
    </row>
    <row r="13" spans="1:7" ht="29.25" customHeight="1">
      <c r="A13" s="12" t="s">
        <v>16</v>
      </c>
      <c r="B13" s="9" t="s">
        <v>2</v>
      </c>
      <c r="C13" s="6" t="s">
        <v>8</v>
      </c>
      <c r="D13" s="6"/>
      <c r="E13" s="30"/>
      <c r="F13" s="25">
        <f>F14+F22+F24+F26</f>
        <v>626200</v>
      </c>
      <c r="G13" s="25">
        <f>G14+G22+G24+G26</f>
        <v>553332.24</v>
      </c>
    </row>
    <row r="14" spans="1:7" ht="28.5" customHeight="1">
      <c r="A14" s="52" t="s">
        <v>43</v>
      </c>
      <c r="B14" s="14" t="s">
        <v>2</v>
      </c>
      <c r="C14" s="15" t="s">
        <v>8</v>
      </c>
      <c r="D14" s="15" t="s">
        <v>73</v>
      </c>
      <c r="E14" s="50"/>
      <c r="F14" s="22">
        <f>SUM(F15:F20)</f>
        <v>624000</v>
      </c>
      <c r="G14" s="22">
        <f>SUM(G15:G21)</f>
        <v>531332.24</v>
      </c>
    </row>
    <row r="15" spans="1:7" ht="28.5" customHeight="1">
      <c r="A15" s="65" t="s">
        <v>41</v>
      </c>
      <c r="B15" s="66" t="s">
        <v>2</v>
      </c>
      <c r="C15" s="7" t="s">
        <v>8</v>
      </c>
      <c r="D15" s="7" t="s">
        <v>73</v>
      </c>
      <c r="E15" s="7" t="s">
        <v>42</v>
      </c>
      <c r="F15" s="23">
        <v>400000</v>
      </c>
      <c r="G15" s="23">
        <v>207332.24</v>
      </c>
    </row>
    <row r="16" spans="1:7" ht="12.75" customHeight="1">
      <c r="A16" s="65" t="s">
        <v>44</v>
      </c>
      <c r="B16" s="66" t="s">
        <v>2</v>
      </c>
      <c r="C16" s="7" t="s">
        <v>8</v>
      </c>
      <c r="D16" s="7" t="s">
        <v>73</v>
      </c>
      <c r="E16" s="67" t="s">
        <v>45</v>
      </c>
      <c r="F16" s="23">
        <v>14000</v>
      </c>
      <c r="G16" s="23">
        <v>14000</v>
      </c>
    </row>
    <row r="17" spans="1:7" ht="30.75" customHeight="1">
      <c r="A17" s="91" t="s">
        <v>87</v>
      </c>
      <c r="B17" s="92" t="s">
        <v>2</v>
      </c>
      <c r="C17" s="7" t="s">
        <v>8</v>
      </c>
      <c r="D17" s="7" t="s">
        <v>73</v>
      </c>
      <c r="E17" s="67" t="s">
        <v>88</v>
      </c>
      <c r="F17" s="23">
        <v>0</v>
      </c>
      <c r="G17" s="23">
        <v>100000</v>
      </c>
    </row>
    <row r="18" spans="1:7" ht="14.25" customHeight="1">
      <c r="A18" s="65" t="s">
        <v>46</v>
      </c>
      <c r="B18" s="16" t="s">
        <v>2</v>
      </c>
      <c r="C18" s="31" t="s">
        <v>8</v>
      </c>
      <c r="D18" s="7" t="s">
        <v>73</v>
      </c>
      <c r="E18" s="67" t="s">
        <v>47</v>
      </c>
      <c r="F18" s="23">
        <v>196000</v>
      </c>
      <c r="G18" s="23">
        <v>196000</v>
      </c>
    </row>
    <row r="19" spans="1:7" ht="21" customHeight="1">
      <c r="A19" s="65" t="s">
        <v>48</v>
      </c>
      <c r="B19" s="16" t="s">
        <v>2</v>
      </c>
      <c r="C19" s="31" t="s">
        <v>8</v>
      </c>
      <c r="D19" s="7" t="s">
        <v>73</v>
      </c>
      <c r="E19" s="67" t="s">
        <v>49</v>
      </c>
      <c r="F19" s="23"/>
      <c r="G19" s="23"/>
    </row>
    <row r="20" spans="1:7" ht="19.5" customHeight="1">
      <c r="A20" s="65" t="s">
        <v>61</v>
      </c>
      <c r="B20" s="16" t="s">
        <v>2</v>
      </c>
      <c r="C20" s="31" t="s">
        <v>8</v>
      </c>
      <c r="D20" s="7" t="s">
        <v>73</v>
      </c>
      <c r="E20" s="67" t="s">
        <v>62</v>
      </c>
      <c r="F20" s="23">
        <v>14000</v>
      </c>
      <c r="G20" s="23">
        <v>10000</v>
      </c>
    </row>
    <row r="21" spans="1:7" ht="19.5" customHeight="1">
      <c r="A21" s="65" t="s">
        <v>90</v>
      </c>
      <c r="B21" s="16" t="s">
        <v>2</v>
      </c>
      <c r="C21" s="31" t="s">
        <v>8</v>
      </c>
      <c r="D21" s="7" t="s">
        <v>73</v>
      </c>
      <c r="E21" s="67" t="s">
        <v>89</v>
      </c>
      <c r="F21" s="23">
        <v>0</v>
      </c>
      <c r="G21" s="23">
        <v>4000</v>
      </c>
    </row>
    <row r="22" spans="1:7" ht="45" customHeight="1">
      <c r="A22" s="17" t="s">
        <v>63</v>
      </c>
      <c r="B22" s="18" t="s">
        <v>2</v>
      </c>
      <c r="C22" s="15" t="s">
        <v>8</v>
      </c>
      <c r="D22" s="15" t="s">
        <v>74</v>
      </c>
      <c r="E22" s="50"/>
      <c r="F22" s="22">
        <f>F23</f>
        <v>100</v>
      </c>
      <c r="G22" s="22">
        <f>G23</f>
        <v>10000</v>
      </c>
    </row>
    <row r="23" spans="1:7" ht="18.75" customHeight="1">
      <c r="A23" s="27" t="s">
        <v>26</v>
      </c>
      <c r="B23" s="10" t="s">
        <v>2</v>
      </c>
      <c r="C23" s="7" t="s">
        <v>8</v>
      </c>
      <c r="D23" s="7" t="s">
        <v>74</v>
      </c>
      <c r="E23" s="7" t="s">
        <v>50</v>
      </c>
      <c r="F23" s="23">
        <v>100</v>
      </c>
      <c r="G23" s="23">
        <v>10000</v>
      </c>
    </row>
    <row r="24" spans="1:7" ht="27.75" customHeight="1">
      <c r="A24" s="19" t="s">
        <v>28</v>
      </c>
      <c r="B24" s="14" t="s">
        <v>2</v>
      </c>
      <c r="C24" s="15" t="s">
        <v>8</v>
      </c>
      <c r="D24" s="15" t="s">
        <v>75</v>
      </c>
      <c r="E24" s="15"/>
      <c r="F24" s="22">
        <f>F25</f>
        <v>100</v>
      </c>
      <c r="G24" s="22">
        <f>G25</f>
        <v>10000</v>
      </c>
    </row>
    <row r="25" spans="1:7" ht="15.75" customHeight="1">
      <c r="A25" s="27" t="s">
        <v>26</v>
      </c>
      <c r="B25" s="10" t="s">
        <v>2</v>
      </c>
      <c r="C25" s="7" t="s">
        <v>8</v>
      </c>
      <c r="D25" s="7" t="s">
        <v>75</v>
      </c>
      <c r="E25" s="7" t="s">
        <v>50</v>
      </c>
      <c r="F25" s="23">
        <v>100</v>
      </c>
      <c r="G25" s="23">
        <v>10000</v>
      </c>
    </row>
    <row r="26" spans="1:7" ht="37.5" customHeight="1">
      <c r="A26" s="39" t="s">
        <v>34</v>
      </c>
      <c r="B26" s="40" t="s">
        <v>2</v>
      </c>
      <c r="C26" s="41" t="s">
        <v>8</v>
      </c>
      <c r="D26" s="41" t="s">
        <v>76</v>
      </c>
      <c r="E26" s="41"/>
      <c r="F26" s="42">
        <f>F27</f>
        <v>2000</v>
      </c>
      <c r="G26" s="42">
        <f>G27</f>
        <v>2000</v>
      </c>
    </row>
    <row r="27" spans="1:7" ht="16.5" customHeight="1">
      <c r="A27" s="65" t="s">
        <v>46</v>
      </c>
      <c r="B27" s="16" t="s">
        <v>2</v>
      </c>
      <c r="C27" s="7" t="s">
        <v>8</v>
      </c>
      <c r="D27" s="7" t="s">
        <v>76</v>
      </c>
      <c r="E27" s="31" t="s">
        <v>47</v>
      </c>
      <c r="F27" s="23">
        <v>2000</v>
      </c>
      <c r="G27" s="23">
        <v>2000</v>
      </c>
    </row>
    <row r="28" spans="1:7" ht="16.5" customHeight="1">
      <c r="A28" s="28" t="s">
        <v>31</v>
      </c>
      <c r="B28" s="29" t="s">
        <v>2</v>
      </c>
      <c r="C28" s="6" t="s">
        <v>32</v>
      </c>
      <c r="D28" s="6"/>
      <c r="E28" s="30"/>
      <c r="F28" s="25">
        <f>F29</f>
        <v>1200</v>
      </c>
      <c r="G28" s="25">
        <f>G29</f>
        <v>1200</v>
      </c>
    </row>
    <row r="29" spans="1:7" ht="16.5" customHeight="1">
      <c r="A29" s="83" t="s">
        <v>59</v>
      </c>
      <c r="B29" s="18" t="s">
        <v>2</v>
      </c>
      <c r="C29" s="15" t="s">
        <v>32</v>
      </c>
      <c r="D29" s="15" t="s">
        <v>77</v>
      </c>
      <c r="E29" s="32"/>
      <c r="F29" s="22">
        <f>F30</f>
        <v>1200</v>
      </c>
      <c r="G29" s="22">
        <f>G30</f>
        <v>1200</v>
      </c>
    </row>
    <row r="30" spans="1:7" ht="16.5" customHeight="1">
      <c r="A30" s="65" t="s">
        <v>46</v>
      </c>
      <c r="B30" s="16" t="s">
        <v>2</v>
      </c>
      <c r="C30" s="7" t="s">
        <v>32</v>
      </c>
      <c r="D30" s="7" t="s">
        <v>77</v>
      </c>
      <c r="E30" s="31" t="s">
        <v>47</v>
      </c>
      <c r="F30" s="23">
        <v>1200</v>
      </c>
      <c r="G30" s="23">
        <v>1200</v>
      </c>
    </row>
    <row r="31" spans="1:7" ht="15.75">
      <c r="A31" s="106" t="s">
        <v>18</v>
      </c>
      <c r="B31" s="107" t="s">
        <v>5</v>
      </c>
      <c r="C31" s="108"/>
      <c r="D31" s="108"/>
      <c r="E31" s="109"/>
      <c r="F31" s="47">
        <f>F32</f>
        <v>76000</v>
      </c>
      <c r="G31" s="47">
        <f>G32</f>
        <v>76000</v>
      </c>
    </row>
    <row r="32" spans="1:7" ht="14.25" customHeight="1">
      <c r="A32" s="12" t="s">
        <v>19</v>
      </c>
      <c r="B32" s="9" t="s">
        <v>5</v>
      </c>
      <c r="C32" s="6" t="s">
        <v>7</v>
      </c>
      <c r="D32" s="6"/>
      <c r="E32" s="30"/>
      <c r="F32" s="25">
        <f>F33</f>
        <v>76000</v>
      </c>
      <c r="G32" s="25">
        <f>G33</f>
        <v>76000</v>
      </c>
    </row>
    <row r="33" spans="1:7" ht="25.5">
      <c r="A33" s="59" t="s">
        <v>20</v>
      </c>
      <c r="B33" s="64" t="s">
        <v>5</v>
      </c>
      <c r="C33" s="15" t="s">
        <v>7</v>
      </c>
      <c r="D33" s="15" t="s">
        <v>78</v>
      </c>
      <c r="E33" s="15"/>
      <c r="F33" s="22">
        <f>F34+F36</f>
        <v>76000</v>
      </c>
      <c r="G33" s="22">
        <f>G34+G36+G35</f>
        <v>76000</v>
      </c>
    </row>
    <row r="34" spans="1:7" ht="25.5">
      <c r="A34" s="65" t="s">
        <v>41</v>
      </c>
      <c r="B34" s="66" t="s">
        <v>5</v>
      </c>
      <c r="C34" s="7" t="s">
        <v>7</v>
      </c>
      <c r="D34" s="7" t="s">
        <v>78</v>
      </c>
      <c r="E34" s="7" t="s">
        <v>42</v>
      </c>
      <c r="F34" s="23">
        <v>73000</v>
      </c>
      <c r="G34" s="23">
        <v>56000</v>
      </c>
    </row>
    <row r="35" spans="1:7" ht="30" customHeight="1">
      <c r="A35" s="91" t="s">
        <v>87</v>
      </c>
      <c r="B35" s="66" t="s">
        <v>5</v>
      </c>
      <c r="C35" s="7" t="s">
        <v>7</v>
      </c>
      <c r="D35" s="7" t="s">
        <v>78</v>
      </c>
      <c r="E35" s="7" t="s">
        <v>88</v>
      </c>
      <c r="F35" s="23">
        <v>0</v>
      </c>
      <c r="G35" s="23">
        <v>17000</v>
      </c>
    </row>
    <row r="36" spans="1:7" ht="12.75">
      <c r="A36" s="65" t="s">
        <v>46</v>
      </c>
      <c r="B36" s="66" t="s">
        <v>5</v>
      </c>
      <c r="C36" s="7" t="s">
        <v>7</v>
      </c>
      <c r="D36" s="7" t="s">
        <v>78</v>
      </c>
      <c r="E36" s="7" t="s">
        <v>47</v>
      </c>
      <c r="F36" s="23">
        <v>3000</v>
      </c>
      <c r="G36" s="23">
        <v>3000</v>
      </c>
    </row>
    <row r="37" spans="1:7" ht="15.75">
      <c r="A37" s="43" t="s">
        <v>35</v>
      </c>
      <c r="B37" s="44" t="s">
        <v>7</v>
      </c>
      <c r="C37" s="45"/>
      <c r="D37" s="45"/>
      <c r="E37" s="46"/>
      <c r="F37" s="47">
        <f aca="true" t="shared" si="0" ref="F37:G39">F38</f>
        <v>5000</v>
      </c>
      <c r="G37" s="47">
        <f t="shared" si="0"/>
        <v>5000</v>
      </c>
    </row>
    <row r="38" spans="1:7" ht="12.75">
      <c r="A38" s="48" t="s">
        <v>36</v>
      </c>
      <c r="B38" s="29" t="s">
        <v>7</v>
      </c>
      <c r="C38" s="6" t="s">
        <v>33</v>
      </c>
      <c r="D38" s="6"/>
      <c r="E38" s="49"/>
      <c r="F38" s="25">
        <f t="shared" si="0"/>
        <v>5000</v>
      </c>
      <c r="G38" s="25">
        <f t="shared" si="0"/>
        <v>5000</v>
      </c>
    </row>
    <row r="39" spans="1:7" ht="12.75">
      <c r="A39" s="17" t="s">
        <v>37</v>
      </c>
      <c r="B39" s="18" t="s">
        <v>7</v>
      </c>
      <c r="C39" s="15" t="s">
        <v>33</v>
      </c>
      <c r="D39" s="15" t="s">
        <v>79</v>
      </c>
      <c r="E39" s="50"/>
      <c r="F39" s="22">
        <f t="shared" si="0"/>
        <v>5000</v>
      </c>
      <c r="G39" s="22">
        <f t="shared" si="0"/>
        <v>5000</v>
      </c>
    </row>
    <row r="40" spans="1:7" ht="12.75">
      <c r="A40" s="65" t="s">
        <v>46</v>
      </c>
      <c r="B40" s="16" t="s">
        <v>7</v>
      </c>
      <c r="C40" s="7" t="s">
        <v>33</v>
      </c>
      <c r="D40" s="7" t="s">
        <v>79</v>
      </c>
      <c r="E40" s="51" t="s">
        <v>47</v>
      </c>
      <c r="F40" s="23">
        <v>5000</v>
      </c>
      <c r="G40" s="23">
        <v>5000</v>
      </c>
    </row>
    <row r="41" spans="1:7" ht="15.75">
      <c r="A41" s="106" t="s">
        <v>38</v>
      </c>
      <c r="B41" s="110" t="s">
        <v>8</v>
      </c>
      <c r="C41" s="111"/>
      <c r="D41" s="111"/>
      <c r="E41" s="112"/>
      <c r="F41" s="113">
        <f>F42</f>
        <v>1143320.33</v>
      </c>
      <c r="G41" s="113">
        <f>G42</f>
        <v>900730.33</v>
      </c>
    </row>
    <row r="42" spans="1:7" ht="12.75">
      <c r="A42" s="55" t="s">
        <v>39</v>
      </c>
      <c r="B42" s="56" t="s">
        <v>8</v>
      </c>
      <c r="C42" s="57" t="s">
        <v>40</v>
      </c>
      <c r="D42" s="57"/>
      <c r="E42" s="57"/>
      <c r="F42" s="58">
        <f>F43</f>
        <v>1143320.33</v>
      </c>
      <c r="G42" s="58">
        <f>G43</f>
        <v>900730.33</v>
      </c>
    </row>
    <row r="43" spans="1:7" ht="12.75">
      <c r="A43" s="84" t="s">
        <v>51</v>
      </c>
      <c r="B43" s="85" t="s">
        <v>8</v>
      </c>
      <c r="C43" s="86" t="s">
        <v>40</v>
      </c>
      <c r="D43" s="86" t="s">
        <v>80</v>
      </c>
      <c r="E43" s="86"/>
      <c r="F43" s="87">
        <f>F44+F46</f>
        <v>1143320.33</v>
      </c>
      <c r="G43" s="87">
        <f>G44+G46</f>
        <v>900730.33</v>
      </c>
    </row>
    <row r="44" spans="1:7" ht="25.5">
      <c r="A44" s="88" t="s">
        <v>52</v>
      </c>
      <c r="B44" s="89" t="s">
        <v>8</v>
      </c>
      <c r="C44" s="90" t="s">
        <v>40</v>
      </c>
      <c r="D44" s="90" t="s">
        <v>81</v>
      </c>
      <c r="E44" s="90"/>
      <c r="F44" s="60">
        <f>F45</f>
        <v>376847</v>
      </c>
      <c r="G44" s="60">
        <f>G45</f>
        <v>134257</v>
      </c>
    </row>
    <row r="45" spans="1:7" ht="12.75">
      <c r="A45" s="65" t="s">
        <v>46</v>
      </c>
      <c r="B45" s="61" t="s">
        <v>8</v>
      </c>
      <c r="C45" s="62" t="s">
        <v>40</v>
      </c>
      <c r="D45" s="62" t="s">
        <v>81</v>
      </c>
      <c r="E45" s="62" t="s">
        <v>47</v>
      </c>
      <c r="F45" s="63">
        <v>376847</v>
      </c>
      <c r="G45" s="63">
        <v>134257</v>
      </c>
    </row>
    <row r="46" spans="1:7" ht="12.75">
      <c r="A46" s="88" t="s">
        <v>53</v>
      </c>
      <c r="B46" s="89" t="s">
        <v>8</v>
      </c>
      <c r="C46" s="90" t="s">
        <v>40</v>
      </c>
      <c r="D46" s="90" t="s">
        <v>82</v>
      </c>
      <c r="E46" s="90"/>
      <c r="F46" s="60">
        <f>F47+F48</f>
        <v>766473.33</v>
      </c>
      <c r="G46" s="60">
        <f>G47+G48</f>
        <v>766473.33</v>
      </c>
    </row>
    <row r="47" spans="1:7" ht="20.25" customHeight="1">
      <c r="A47" s="65" t="s">
        <v>46</v>
      </c>
      <c r="B47" s="61" t="s">
        <v>8</v>
      </c>
      <c r="C47" s="62" t="s">
        <v>40</v>
      </c>
      <c r="D47" s="62" t="s">
        <v>82</v>
      </c>
      <c r="E47" s="62" t="s">
        <v>47</v>
      </c>
      <c r="F47" s="63">
        <v>766473.33</v>
      </c>
      <c r="G47" s="63">
        <v>766473.33</v>
      </c>
    </row>
    <row r="48" spans="1:7" ht="27.75" customHeight="1">
      <c r="A48" s="65" t="s">
        <v>64</v>
      </c>
      <c r="B48" s="61" t="s">
        <v>8</v>
      </c>
      <c r="C48" s="62" t="s">
        <v>40</v>
      </c>
      <c r="D48" s="62" t="s">
        <v>82</v>
      </c>
      <c r="E48" s="62" t="s">
        <v>47</v>
      </c>
      <c r="F48" s="63">
        <v>0</v>
      </c>
      <c r="G48" s="63">
        <v>0</v>
      </c>
    </row>
    <row r="49" spans="1:7" ht="15.75">
      <c r="A49" s="106" t="s">
        <v>15</v>
      </c>
      <c r="B49" s="110" t="s">
        <v>4</v>
      </c>
      <c r="C49" s="45"/>
      <c r="D49" s="45"/>
      <c r="E49" s="114"/>
      <c r="F49" s="47">
        <f>F50</f>
        <v>176672.84</v>
      </c>
      <c r="G49" s="47">
        <f>G50+G53</f>
        <v>379340.6</v>
      </c>
    </row>
    <row r="50" spans="1:7" ht="12.75">
      <c r="A50" s="68" t="s">
        <v>60</v>
      </c>
      <c r="B50" s="69" t="s">
        <v>4</v>
      </c>
      <c r="C50" s="57" t="s">
        <v>2</v>
      </c>
      <c r="D50" s="57"/>
      <c r="E50" s="70"/>
      <c r="F50" s="71">
        <f>F51</f>
        <v>176672.84</v>
      </c>
      <c r="G50" s="71">
        <f>G51</f>
        <v>269340.6</v>
      </c>
    </row>
    <row r="51" spans="1:7" ht="25.5">
      <c r="A51" s="82" t="s">
        <v>65</v>
      </c>
      <c r="B51" s="14" t="s">
        <v>4</v>
      </c>
      <c r="C51" s="15" t="s">
        <v>2</v>
      </c>
      <c r="D51" s="15" t="s">
        <v>84</v>
      </c>
      <c r="E51" s="32"/>
      <c r="F51" s="22">
        <f>F52</f>
        <v>176672.84</v>
      </c>
      <c r="G51" s="22">
        <f>G52</f>
        <v>269340.6</v>
      </c>
    </row>
    <row r="52" spans="1:7" ht="25.5">
      <c r="A52" s="65" t="s">
        <v>66</v>
      </c>
      <c r="B52" s="10" t="s">
        <v>4</v>
      </c>
      <c r="C52" s="7" t="s">
        <v>2</v>
      </c>
      <c r="D52" s="7" t="s">
        <v>84</v>
      </c>
      <c r="E52" s="31" t="s">
        <v>67</v>
      </c>
      <c r="F52" s="23">
        <f>33108.91+55273.49+88290.44</f>
        <v>176672.84</v>
      </c>
      <c r="G52" s="23">
        <v>269340.6</v>
      </c>
    </row>
    <row r="53" spans="1:7" ht="12.75">
      <c r="A53" s="93" t="s">
        <v>68</v>
      </c>
      <c r="B53" s="69" t="s">
        <v>4</v>
      </c>
      <c r="C53" s="57" t="s">
        <v>7</v>
      </c>
      <c r="D53" s="7"/>
      <c r="E53" s="31"/>
      <c r="F53" s="25">
        <f>F54+F56</f>
        <v>0</v>
      </c>
      <c r="G53" s="25">
        <f>G54+G56</f>
        <v>110000</v>
      </c>
    </row>
    <row r="54" spans="1:7" ht="25.5">
      <c r="A54" s="95" t="s">
        <v>92</v>
      </c>
      <c r="B54" s="94" t="s">
        <v>4</v>
      </c>
      <c r="C54" s="90" t="s">
        <v>7</v>
      </c>
      <c r="D54" s="15" t="s">
        <v>91</v>
      </c>
      <c r="E54" s="31"/>
      <c r="F54" s="22">
        <v>0</v>
      </c>
      <c r="G54" s="22">
        <f>G55</f>
        <v>10000</v>
      </c>
    </row>
    <row r="55" spans="1:7" ht="13.5" thickBot="1">
      <c r="A55" s="65" t="s">
        <v>46</v>
      </c>
      <c r="B55" s="96" t="s">
        <v>4</v>
      </c>
      <c r="C55" s="62" t="s">
        <v>7</v>
      </c>
      <c r="D55" s="7" t="s">
        <v>91</v>
      </c>
      <c r="E55" s="31" t="s">
        <v>47</v>
      </c>
      <c r="F55" s="23"/>
      <c r="G55" s="23">
        <v>10000</v>
      </c>
    </row>
    <row r="56" spans="1:7" ht="15.75" customHeight="1">
      <c r="A56" s="97" t="s">
        <v>94</v>
      </c>
      <c r="B56" s="94" t="s">
        <v>4</v>
      </c>
      <c r="C56" s="90" t="s">
        <v>7</v>
      </c>
      <c r="D56" s="15" t="s">
        <v>93</v>
      </c>
      <c r="E56" s="31"/>
      <c r="F56" s="22">
        <v>0</v>
      </c>
      <c r="G56" s="22">
        <f>G57</f>
        <v>100000</v>
      </c>
    </row>
    <row r="57" spans="1:7" ht="15.75" customHeight="1">
      <c r="A57" s="65" t="s">
        <v>46</v>
      </c>
      <c r="B57" s="96" t="s">
        <v>4</v>
      </c>
      <c r="C57" s="62" t="s">
        <v>7</v>
      </c>
      <c r="D57" s="7" t="s">
        <v>93</v>
      </c>
      <c r="E57" s="31" t="s">
        <v>47</v>
      </c>
      <c r="F57" s="23">
        <v>0</v>
      </c>
      <c r="G57" s="23">
        <v>100000</v>
      </c>
    </row>
    <row r="58" spans="1:7" ht="15.75">
      <c r="A58" s="106" t="s">
        <v>29</v>
      </c>
      <c r="B58" s="107" t="s">
        <v>3</v>
      </c>
      <c r="C58" s="45"/>
      <c r="D58" s="45"/>
      <c r="E58" s="114"/>
      <c r="F58" s="47">
        <f>F59</f>
        <v>592606.83</v>
      </c>
      <c r="G58" s="47">
        <f>G59</f>
        <v>1399272.83</v>
      </c>
    </row>
    <row r="59" spans="1:7" ht="12.75">
      <c r="A59" s="13" t="s">
        <v>14</v>
      </c>
      <c r="B59" s="11" t="s">
        <v>3</v>
      </c>
      <c r="C59" s="6" t="s">
        <v>2</v>
      </c>
      <c r="D59" s="6"/>
      <c r="E59" s="49"/>
      <c r="F59" s="25">
        <f>F60</f>
        <v>592606.83</v>
      </c>
      <c r="G59" s="25">
        <f>G60+G62+G64</f>
        <v>1399272.83</v>
      </c>
    </row>
    <row r="60" spans="1:7" ht="12.75">
      <c r="A60" s="72" t="s">
        <v>30</v>
      </c>
      <c r="B60" s="73" t="s">
        <v>3</v>
      </c>
      <c r="C60" s="8" t="s">
        <v>2</v>
      </c>
      <c r="D60" s="8" t="s">
        <v>83</v>
      </c>
      <c r="E60" s="8"/>
      <c r="F60" s="24">
        <f>F61</f>
        <v>592606.83</v>
      </c>
      <c r="G60" s="24">
        <f>G61</f>
        <v>592606.83</v>
      </c>
    </row>
    <row r="61" spans="1:7" ht="39" thickBot="1">
      <c r="A61" s="65" t="s">
        <v>54</v>
      </c>
      <c r="B61" s="74" t="s">
        <v>3</v>
      </c>
      <c r="C61" s="7" t="s">
        <v>2</v>
      </c>
      <c r="D61" s="7" t="s">
        <v>83</v>
      </c>
      <c r="E61" s="7" t="s">
        <v>55</v>
      </c>
      <c r="F61" s="26">
        <v>592606.83</v>
      </c>
      <c r="G61" s="26">
        <v>592606.83</v>
      </c>
    </row>
    <row r="62" spans="1:7" ht="25.5">
      <c r="A62" s="97" t="s">
        <v>95</v>
      </c>
      <c r="B62" s="101" t="s">
        <v>3</v>
      </c>
      <c r="C62" s="15" t="s">
        <v>2</v>
      </c>
      <c r="D62" s="102" t="s">
        <v>96</v>
      </c>
      <c r="E62" s="15"/>
      <c r="F62" s="103">
        <v>0</v>
      </c>
      <c r="G62" s="103">
        <f>G63</f>
        <v>733333</v>
      </c>
    </row>
    <row r="63" spans="1:7" ht="13.5" thickBot="1">
      <c r="A63" s="65" t="s">
        <v>46</v>
      </c>
      <c r="B63" s="74" t="s">
        <v>3</v>
      </c>
      <c r="C63" s="7" t="s">
        <v>2</v>
      </c>
      <c r="D63" s="98" t="s">
        <v>96</v>
      </c>
      <c r="E63" s="99">
        <v>244</v>
      </c>
      <c r="F63" s="26">
        <v>0</v>
      </c>
      <c r="G63" s="26">
        <v>733333</v>
      </c>
    </row>
    <row r="64" spans="1:7" ht="25.5">
      <c r="A64" s="97" t="s">
        <v>97</v>
      </c>
      <c r="B64" s="101" t="s">
        <v>3</v>
      </c>
      <c r="C64" s="15" t="s">
        <v>2</v>
      </c>
      <c r="D64" s="102" t="s">
        <v>98</v>
      </c>
      <c r="E64" s="100"/>
      <c r="F64" s="103">
        <v>0</v>
      </c>
      <c r="G64" s="103">
        <f>G65</f>
        <v>73333</v>
      </c>
    </row>
    <row r="65" spans="1:7" ht="12.75">
      <c r="A65" s="65" t="s">
        <v>46</v>
      </c>
      <c r="B65" s="74" t="s">
        <v>3</v>
      </c>
      <c r="C65" s="7" t="s">
        <v>2</v>
      </c>
      <c r="D65" s="98" t="s">
        <v>98</v>
      </c>
      <c r="E65" s="99">
        <v>244</v>
      </c>
      <c r="F65" s="26">
        <v>0</v>
      </c>
      <c r="G65" s="26">
        <v>73333</v>
      </c>
    </row>
    <row r="66" spans="1:7" ht="15.75">
      <c r="A66" s="115" t="s">
        <v>10</v>
      </c>
      <c r="B66" s="116"/>
      <c r="C66" s="116"/>
      <c r="D66" s="117"/>
      <c r="E66" s="118"/>
      <c r="F66" s="47">
        <f>F8+F31+F37+F41+F49+F58</f>
        <v>3049000</v>
      </c>
      <c r="G66" s="47">
        <f>G8+G31+G37+G41+G49+G58</f>
        <v>3639743</v>
      </c>
    </row>
    <row r="68" spans="4:7" ht="12.75">
      <c r="D68" s="104"/>
      <c r="E68" s="104"/>
      <c r="F68" s="105"/>
      <c r="G68" s="105"/>
    </row>
    <row r="69" spans="4:7" ht="12.75">
      <c r="D69" s="104"/>
      <c r="E69" s="104"/>
      <c r="F69" s="105"/>
      <c r="G69" s="105"/>
    </row>
    <row r="70" spans="4:7" ht="12.75">
      <c r="D70" s="104"/>
      <c r="E70" s="104"/>
      <c r="F70" s="105"/>
      <c r="G70" s="105"/>
    </row>
    <row r="71" spans="4:7" ht="12.75">
      <c r="D71" s="104"/>
      <c r="E71" s="104"/>
      <c r="F71" s="105"/>
      <c r="G71" s="105"/>
    </row>
    <row r="72" spans="4:7" ht="12.75">
      <c r="D72" s="104"/>
      <c r="E72" s="104"/>
      <c r="F72" s="105"/>
      <c r="G72" s="105"/>
    </row>
    <row r="73" spans="4:7" ht="12.75">
      <c r="D73" s="104"/>
      <c r="E73" s="104"/>
      <c r="F73" s="104"/>
      <c r="G73" s="104"/>
    </row>
  </sheetData>
  <sheetProtection/>
  <mergeCells count="1">
    <mergeCell ref="A5:F5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SheetLayoutView="50" zoomScalePageLayoutView="0" workbookViewId="0" topLeftCell="A47">
      <selection activeCell="K12" sqref="K12"/>
    </sheetView>
  </sheetViews>
  <sheetFormatPr defaultColWidth="9.00390625" defaultRowHeight="12.75"/>
  <cols>
    <col min="1" max="1" width="54.75390625" style="0" customWidth="1"/>
    <col min="2" max="2" width="4.75390625" style="0" customWidth="1"/>
    <col min="3" max="3" width="4.25390625" style="0" customWidth="1"/>
    <col min="4" max="4" width="14.25390625" style="0" customWidth="1"/>
    <col min="5" max="5" width="5.125" style="0" customWidth="1"/>
    <col min="6" max="7" width="15.00390625" style="0" customWidth="1"/>
    <col min="8" max="8" width="12.875" style="0" customWidth="1"/>
  </cols>
  <sheetData>
    <row r="1" ht="12.75">
      <c r="E1" s="4" t="s">
        <v>21</v>
      </c>
    </row>
    <row r="2" spans="5:11" ht="12" customHeight="1">
      <c r="E2" s="3" t="s">
        <v>25</v>
      </c>
      <c r="H2" s="20"/>
      <c r="I2" s="20"/>
      <c r="J2" s="20"/>
      <c r="K2" s="20"/>
    </row>
    <row r="3" spans="5:11" ht="12.75">
      <c r="E3" s="21" t="s">
        <v>70</v>
      </c>
      <c r="H3" s="20"/>
      <c r="I3" s="20"/>
      <c r="J3" s="20"/>
      <c r="K3" s="20"/>
    </row>
    <row r="4" spans="6:11" ht="12.75">
      <c r="F4" s="20"/>
      <c r="G4" s="20"/>
      <c r="H4" s="20"/>
      <c r="I4" s="20"/>
      <c r="J4" s="20"/>
      <c r="K4" s="20"/>
    </row>
    <row r="5" spans="1:6" ht="23.25" customHeight="1">
      <c r="A5" s="131" t="s">
        <v>100</v>
      </c>
      <c r="B5" s="131"/>
      <c r="C5" s="131"/>
      <c r="D5" s="131"/>
      <c r="E5" s="131"/>
      <c r="F5" s="131"/>
    </row>
    <row r="6" spans="1:7" ht="13.5" thickBot="1">
      <c r="A6" s="2"/>
      <c r="B6" s="1"/>
      <c r="C6" s="1"/>
      <c r="D6" s="3"/>
      <c r="E6" s="3"/>
      <c r="F6" s="5" t="s">
        <v>27</v>
      </c>
      <c r="G6" s="5" t="s">
        <v>27</v>
      </c>
    </row>
    <row r="7" spans="1:8" ht="48.75" customHeight="1" thickBot="1">
      <c r="A7" s="132" t="s">
        <v>0</v>
      </c>
      <c r="B7" s="133" t="s">
        <v>1</v>
      </c>
      <c r="C7" s="134" t="s">
        <v>6</v>
      </c>
      <c r="D7" s="135" t="s">
        <v>11</v>
      </c>
      <c r="E7" s="136" t="s">
        <v>12</v>
      </c>
      <c r="F7" s="80" t="s">
        <v>13</v>
      </c>
      <c r="G7" s="206" t="s">
        <v>85</v>
      </c>
      <c r="H7" s="216" t="s">
        <v>86</v>
      </c>
    </row>
    <row r="8" spans="1:8" ht="16.5" thickBot="1">
      <c r="A8" s="137" t="s">
        <v>9</v>
      </c>
      <c r="B8" s="138" t="s">
        <v>2</v>
      </c>
      <c r="C8" s="139"/>
      <c r="D8" s="139"/>
      <c r="E8" s="140"/>
      <c r="F8" s="141">
        <f>F9+F13+F28</f>
        <v>1055400</v>
      </c>
      <c r="G8" s="207">
        <f>G9+G13+G28</f>
        <v>879399.24</v>
      </c>
      <c r="H8" s="81">
        <f>G8-F8</f>
        <v>-176000.76</v>
      </c>
    </row>
    <row r="9" spans="1:8" ht="27.75" customHeight="1">
      <c r="A9" s="142" t="s">
        <v>17</v>
      </c>
      <c r="B9" s="143" t="s">
        <v>2</v>
      </c>
      <c r="C9" s="144" t="s">
        <v>5</v>
      </c>
      <c r="D9" s="144"/>
      <c r="E9" s="145"/>
      <c r="F9" s="146">
        <f>F10</f>
        <v>428000</v>
      </c>
      <c r="G9" s="208">
        <f>G10</f>
        <v>324867</v>
      </c>
      <c r="H9" s="81">
        <f>G9-F9</f>
        <v>-103133</v>
      </c>
    </row>
    <row r="10" spans="1:8" ht="15.75" customHeight="1">
      <c r="A10" s="147" t="s">
        <v>24</v>
      </c>
      <c r="B10" s="66" t="s">
        <v>2</v>
      </c>
      <c r="C10" s="7" t="s">
        <v>5</v>
      </c>
      <c r="D10" s="7" t="s">
        <v>72</v>
      </c>
      <c r="E10" s="7"/>
      <c r="F10" s="23">
        <f>F11</f>
        <v>428000</v>
      </c>
      <c r="G10" s="209">
        <f>G11+G12</f>
        <v>324867</v>
      </c>
      <c r="H10" s="81">
        <f aca="true" t="shared" si="0" ref="H10:H66">G10-F10</f>
        <v>-103133</v>
      </c>
    </row>
    <row r="11" spans="1:8" ht="28.5" customHeight="1">
      <c r="A11" s="65" t="s">
        <v>41</v>
      </c>
      <c r="B11" s="66" t="s">
        <v>2</v>
      </c>
      <c r="C11" s="7" t="s">
        <v>5</v>
      </c>
      <c r="D11" s="7" t="s">
        <v>72</v>
      </c>
      <c r="E11" s="7" t="s">
        <v>42</v>
      </c>
      <c r="F11" s="23">
        <f>433000-5000</f>
        <v>428000</v>
      </c>
      <c r="G11" s="209">
        <v>219667</v>
      </c>
      <c r="H11" s="81">
        <f t="shared" si="0"/>
        <v>-208333</v>
      </c>
    </row>
    <row r="12" spans="1:8" ht="28.5" customHeight="1">
      <c r="A12" s="91" t="s">
        <v>87</v>
      </c>
      <c r="B12" s="66" t="s">
        <v>2</v>
      </c>
      <c r="C12" s="7" t="s">
        <v>5</v>
      </c>
      <c r="D12" s="7" t="s">
        <v>72</v>
      </c>
      <c r="E12" s="31" t="s">
        <v>88</v>
      </c>
      <c r="F12" s="23">
        <v>0</v>
      </c>
      <c r="G12" s="209">
        <v>105200</v>
      </c>
      <c r="H12" s="81">
        <f t="shared" si="0"/>
        <v>105200</v>
      </c>
    </row>
    <row r="13" spans="1:8" ht="29.25" customHeight="1">
      <c r="A13" s="148" t="s">
        <v>16</v>
      </c>
      <c r="B13" s="10" t="s">
        <v>2</v>
      </c>
      <c r="C13" s="7" t="s">
        <v>8</v>
      </c>
      <c r="D13" s="7"/>
      <c r="E13" s="31"/>
      <c r="F13" s="23">
        <f>F14+F22+F24+F26</f>
        <v>626200</v>
      </c>
      <c r="G13" s="209">
        <f>G14+G22+G24+G26</f>
        <v>553332.24</v>
      </c>
      <c r="H13" s="81">
        <f t="shared" si="0"/>
        <v>-72867.76000000001</v>
      </c>
    </row>
    <row r="14" spans="1:8" ht="28.5" customHeight="1">
      <c r="A14" s="149" t="s">
        <v>43</v>
      </c>
      <c r="B14" s="10" t="s">
        <v>2</v>
      </c>
      <c r="C14" s="7" t="s">
        <v>8</v>
      </c>
      <c r="D14" s="7" t="s">
        <v>73</v>
      </c>
      <c r="E14" s="51"/>
      <c r="F14" s="23">
        <f>SUM(F15:F20)</f>
        <v>624000</v>
      </c>
      <c r="G14" s="209">
        <f>SUM(G15:G21)</f>
        <v>531332.24</v>
      </c>
      <c r="H14" s="81">
        <f t="shared" si="0"/>
        <v>-92667.76000000001</v>
      </c>
    </row>
    <row r="15" spans="1:8" ht="28.5" customHeight="1">
      <c r="A15" s="65" t="s">
        <v>41</v>
      </c>
      <c r="B15" s="66" t="s">
        <v>2</v>
      </c>
      <c r="C15" s="7" t="s">
        <v>8</v>
      </c>
      <c r="D15" s="7" t="s">
        <v>73</v>
      </c>
      <c r="E15" s="7" t="s">
        <v>42</v>
      </c>
      <c r="F15" s="23">
        <v>400000</v>
      </c>
      <c r="G15" s="209">
        <v>207332.24</v>
      </c>
      <c r="H15" s="81">
        <f t="shared" si="0"/>
        <v>-192667.76</v>
      </c>
    </row>
    <row r="16" spans="1:8" ht="12.75" customHeight="1">
      <c r="A16" s="65" t="s">
        <v>44</v>
      </c>
      <c r="B16" s="66" t="s">
        <v>2</v>
      </c>
      <c r="C16" s="7" t="s">
        <v>8</v>
      </c>
      <c r="D16" s="7" t="s">
        <v>73</v>
      </c>
      <c r="E16" s="67" t="s">
        <v>45</v>
      </c>
      <c r="F16" s="23">
        <v>14000</v>
      </c>
      <c r="G16" s="209">
        <v>14000</v>
      </c>
      <c r="H16" s="81">
        <f t="shared" si="0"/>
        <v>0</v>
      </c>
    </row>
    <row r="17" spans="1:8" ht="30.75" customHeight="1">
      <c r="A17" s="91" t="s">
        <v>87</v>
      </c>
      <c r="B17" s="92" t="s">
        <v>2</v>
      </c>
      <c r="C17" s="7" t="s">
        <v>8</v>
      </c>
      <c r="D17" s="7" t="s">
        <v>73</v>
      </c>
      <c r="E17" s="67" t="s">
        <v>88</v>
      </c>
      <c r="F17" s="23">
        <v>0</v>
      </c>
      <c r="G17" s="209">
        <v>100000</v>
      </c>
      <c r="H17" s="81">
        <f t="shared" si="0"/>
        <v>100000</v>
      </c>
    </row>
    <row r="18" spans="1:8" ht="14.25" customHeight="1">
      <c r="A18" s="65" t="s">
        <v>46</v>
      </c>
      <c r="B18" s="16" t="s">
        <v>2</v>
      </c>
      <c r="C18" s="31" t="s">
        <v>8</v>
      </c>
      <c r="D18" s="7" t="s">
        <v>73</v>
      </c>
      <c r="E18" s="67" t="s">
        <v>47</v>
      </c>
      <c r="F18" s="23">
        <v>196000</v>
      </c>
      <c r="G18" s="209">
        <v>196000</v>
      </c>
      <c r="H18" s="81">
        <f t="shared" si="0"/>
        <v>0</v>
      </c>
    </row>
    <row r="19" spans="1:8" ht="21" customHeight="1">
      <c r="A19" s="65" t="s">
        <v>48</v>
      </c>
      <c r="B19" s="16" t="s">
        <v>2</v>
      </c>
      <c r="C19" s="31" t="s">
        <v>8</v>
      </c>
      <c r="D19" s="7" t="s">
        <v>73</v>
      </c>
      <c r="E19" s="67" t="s">
        <v>49</v>
      </c>
      <c r="F19" s="23"/>
      <c r="G19" s="209"/>
      <c r="H19" s="81">
        <f t="shared" si="0"/>
        <v>0</v>
      </c>
    </row>
    <row r="20" spans="1:8" ht="19.5" customHeight="1">
      <c r="A20" s="65" t="s">
        <v>61</v>
      </c>
      <c r="B20" s="16" t="s">
        <v>2</v>
      </c>
      <c r="C20" s="31" t="s">
        <v>8</v>
      </c>
      <c r="D20" s="7" t="s">
        <v>73</v>
      </c>
      <c r="E20" s="67" t="s">
        <v>62</v>
      </c>
      <c r="F20" s="23">
        <v>14000</v>
      </c>
      <c r="G20" s="209">
        <v>10000</v>
      </c>
      <c r="H20" s="81">
        <f t="shared" si="0"/>
        <v>-4000</v>
      </c>
    </row>
    <row r="21" spans="1:8" ht="19.5" customHeight="1">
      <c r="A21" s="65" t="s">
        <v>90</v>
      </c>
      <c r="B21" s="16" t="s">
        <v>2</v>
      </c>
      <c r="C21" s="31" t="s">
        <v>8</v>
      </c>
      <c r="D21" s="7" t="s">
        <v>73</v>
      </c>
      <c r="E21" s="67" t="s">
        <v>89</v>
      </c>
      <c r="F21" s="23">
        <v>0</v>
      </c>
      <c r="G21" s="209">
        <v>4000</v>
      </c>
      <c r="H21" s="81">
        <f t="shared" si="0"/>
        <v>4000</v>
      </c>
    </row>
    <row r="22" spans="1:8" ht="51.75" customHeight="1">
      <c r="A22" s="150" t="s">
        <v>63</v>
      </c>
      <c r="B22" s="16" t="s">
        <v>2</v>
      </c>
      <c r="C22" s="7" t="s">
        <v>8</v>
      </c>
      <c r="D22" s="7" t="s">
        <v>74</v>
      </c>
      <c r="E22" s="51"/>
      <c r="F22" s="23">
        <f>F23</f>
        <v>100</v>
      </c>
      <c r="G22" s="209">
        <f>G23</f>
        <v>10000</v>
      </c>
      <c r="H22" s="81">
        <f t="shared" si="0"/>
        <v>9900</v>
      </c>
    </row>
    <row r="23" spans="1:8" ht="18.75" customHeight="1">
      <c r="A23" s="151" t="s">
        <v>26</v>
      </c>
      <c r="B23" s="10" t="s">
        <v>2</v>
      </c>
      <c r="C23" s="7" t="s">
        <v>8</v>
      </c>
      <c r="D23" s="7" t="s">
        <v>74</v>
      </c>
      <c r="E23" s="7" t="s">
        <v>50</v>
      </c>
      <c r="F23" s="23">
        <v>100</v>
      </c>
      <c r="G23" s="209">
        <v>10000</v>
      </c>
      <c r="H23" s="81">
        <f t="shared" si="0"/>
        <v>9900</v>
      </c>
    </row>
    <row r="24" spans="1:8" ht="27.75" customHeight="1">
      <c r="A24" s="152" t="s">
        <v>28</v>
      </c>
      <c r="B24" s="10" t="s">
        <v>2</v>
      </c>
      <c r="C24" s="7" t="s">
        <v>8</v>
      </c>
      <c r="D24" s="7" t="s">
        <v>75</v>
      </c>
      <c r="E24" s="7"/>
      <c r="F24" s="23">
        <f>F25</f>
        <v>100</v>
      </c>
      <c r="G24" s="209">
        <f>G25</f>
        <v>10000</v>
      </c>
      <c r="H24" s="81">
        <f t="shared" si="0"/>
        <v>9900</v>
      </c>
    </row>
    <row r="25" spans="1:8" ht="15.75" customHeight="1">
      <c r="A25" s="151" t="s">
        <v>26</v>
      </c>
      <c r="B25" s="10" t="s">
        <v>2</v>
      </c>
      <c r="C25" s="7" t="s">
        <v>8</v>
      </c>
      <c r="D25" s="7" t="s">
        <v>75</v>
      </c>
      <c r="E25" s="7" t="s">
        <v>50</v>
      </c>
      <c r="F25" s="23">
        <v>100</v>
      </c>
      <c r="G25" s="209">
        <v>10000</v>
      </c>
      <c r="H25" s="81">
        <f t="shared" si="0"/>
        <v>9900</v>
      </c>
    </row>
    <row r="26" spans="1:8" ht="37.5" customHeight="1">
      <c r="A26" s="150" t="s">
        <v>34</v>
      </c>
      <c r="B26" s="92" t="s">
        <v>2</v>
      </c>
      <c r="C26" s="7" t="s">
        <v>8</v>
      </c>
      <c r="D26" s="7" t="s">
        <v>76</v>
      </c>
      <c r="E26" s="7"/>
      <c r="F26" s="23">
        <f>F27</f>
        <v>2000</v>
      </c>
      <c r="G26" s="209">
        <f>G27</f>
        <v>2000</v>
      </c>
      <c r="H26" s="81">
        <f t="shared" si="0"/>
        <v>0</v>
      </c>
    </row>
    <row r="27" spans="1:8" ht="16.5" customHeight="1">
      <c r="A27" s="65" t="s">
        <v>46</v>
      </c>
      <c r="B27" s="16" t="s">
        <v>2</v>
      </c>
      <c r="C27" s="7" t="s">
        <v>8</v>
      </c>
      <c r="D27" s="7" t="s">
        <v>76</v>
      </c>
      <c r="E27" s="31" t="s">
        <v>47</v>
      </c>
      <c r="F27" s="23">
        <v>2000</v>
      </c>
      <c r="G27" s="209">
        <v>2000</v>
      </c>
      <c r="H27" s="81">
        <f t="shared" si="0"/>
        <v>0</v>
      </c>
    </row>
    <row r="28" spans="1:8" ht="16.5" customHeight="1">
      <c r="A28" s="149" t="s">
        <v>31</v>
      </c>
      <c r="B28" s="16" t="s">
        <v>2</v>
      </c>
      <c r="C28" s="7" t="s">
        <v>32</v>
      </c>
      <c r="D28" s="7"/>
      <c r="E28" s="31"/>
      <c r="F28" s="23">
        <f>F29</f>
        <v>1200</v>
      </c>
      <c r="G28" s="209">
        <f>G29</f>
        <v>1200</v>
      </c>
      <c r="H28" s="81">
        <f t="shared" si="0"/>
        <v>0</v>
      </c>
    </row>
    <row r="29" spans="1:8" ht="16.5" customHeight="1">
      <c r="A29" s="65" t="s">
        <v>59</v>
      </c>
      <c r="B29" s="16" t="s">
        <v>2</v>
      </c>
      <c r="C29" s="7" t="s">
        <v>32</v>
      </c>
      <c r="D29" s="7" t="s">
        <v>77</v>
      </c>
      <c r="E29" s="31"/>
      <c r="F29" s="23">
        <f>F30</f>
        <v>1200</v>
      </c>
      <c r="G29" s="209">
        <f>G30</f>
        <v>1200</v>
      </c>
      <c r="H29" s="81">
        <f t="shared" si="0"/>
        <v>0</v>
      </c>
    </row>
    <row r="30" spans="1:8" ht="16.5" customHeight="1">
      <c r="A30" s="65" t="s">
        <v>46</v>
      </c>
      <c r="B30" s="16" t="s">
        <v>2</v>
      </c>
      <c r="C30" s="7" t="s">
        <v>32</v>
      </c>
      <c r="D30" s="7" t="s">
        <v>77</v>
      </c>
      <c r="E30" s="31" t="s">
        <v>47</v>
      </c>
      <c r="F30" s="23">
        <v>1200</v>
      </c>
      <c r="G30" s="209">
        <v>1200</v>
      </c>
      <c r="H30" s="81">
        <f t="shared" si="0"/>
        <v>0</v>
      </c>
    </row>
    <row r="31" spans="1:8" ht="15.75">
      <c r="A31" s="153" t="s">
        <v>18</v>
      </c>
      <c r="B31" s="154" t="s">
        <v>5</v>
      </c>
      <c r="C31" s="155"/>
      <c r="D31" s="155"/>
      <c r="E31" s="156"/>
      <c r="F31" s="157">
        <f>F32</f>
        <v>76000</v>
      </c>
      <c r="G31" s="210">
        <f>G32</f>
        <v>76000</v>
      </c>
      <c r="H31" s="81">
        <f t="shared" si="0"/>
        <v>0</v>
      </c>
    </row>
    <row r="32" spans="1:8" ht="14.25" customHeight="1">
      <c r="A32" s="148" t="s">
        <v>19</v>
      </c>
      <c r="B32" s="10" t="s">
        <v>5</v>
      </c>
      <c r="C32" s="7" t="s">
        <v>7</v>
      </c>
      <c r="D32" s="7"/>
      <c r="E32" s="31"/>
      <c r="F32" s="23">
        <f>F33</f>
        <v>76000</v>
      </c>
      <c r="G32" s="209">
        <f>G33</f>
        <v>76000</v>
      </c>
      <c r="H32" s="81">
        <f t="shared" si="0"/>
        <v>0</v>
      </c>
    </row>
    <row r="33" spans="1:8" ht="25.5">
      <c r="A33" s="158" t="s">
        <v>20</v>
      </c>
      <c r="B33" s="66" t="s">
        <v>5</v>
      </c>
      <c r="C33" s="7" t="s">
        <v>7</v>
      </c>
      <c r="D33" s="7" t="s">
        <v>78</v>
      </c>
      <c r="E33" s="7"/>
      <c r="F33" s="23">
        <f>F34+F36</f>
        <v>76000</v>
      </c>
      <c r="G33" s="209">
        <f>G34+G36+G35</f>
        <v>76000</v>
      </c>
      <c r="H33" s="81">
        <f t="shared" si="0"/>
        <v>0</v>
      </c>
    </row>
    <row r="34" spans="1:8" ht="25.5">
      <c r="A34" s="65" t="s">
        <v>41</v>
      </c>
      <c r="B34" s="66" t="s">
        <v>5</v>
      </c>
      <c r="C34" s="7" t="s">
        <v>7</v>
      </c>
      <c r="D34" s="7" t="s">
        <v>78</v>
      </c>
      <c r="E34" s="7" t="s">
        <v>42</v>
      </c>
      <c r="F34" s="23">
        <v>73000</v>
      </c>
      <c r="G34" s="209">
        <v>56000</v>
      </c>
      <c r="H34" s="81">
        <f t="shared" si="0"/>
        <v>-17000</v>
      </c>
    </row>
    <row r="35" spans="1:8" ht="30" customHeight="1">
      <c r="A35" s="91" t="s">
        <v>87</v>
      </c>
      <c r="B35" s="66" t="s">
        <v>5</v>
      </c>
      <c r="C35" s="7" t="s">
        <v>7</v>
      </c>
      <c r="D35" s="7" t="s">
        <v>78</v>
      </c>
      <c r="E35" s="7" t="s">
        <v>88</v>
      </c>
      <c r="F35" s="23">
        <v>0</v>
      </c>
      <c r="G35" s="209">
        <v>17000</v>
      </c>
      <c r="H35" s="81">
        <f t="shared" si="0"/>
        <v>17000</v>
      </c>
    </row>
    <row r="36" spans="1:8" ht="30" customHeight="1">
      <c r="A36" s="65" t="s">
        <v>46</v>
      </c>
      <c r="B36" s="66" t="s">
        <v>5</v>
      </c>
      <c r="C36" s="7" t="s">
        <v>7</v>
      </c>
      <c r="D36" s="7" t="s">
        <v>78</v>
      </c>
      <c r="E36" s="7" t="s">
        <v>47</v>
      </c>
      <c r="F36" s="23">
        <v>3000</v>
      </c>
      <c r="G36" s="209">
        <v>3000</v>
      </c>
      <c r="H36" s="81">
        <f t="shared" si="0"/>
        <v>0</v>
      </c>
    </row>
    <row r="37" spans="1:8" ht="31.5">
      <c r="A37" s="159" t="s">
        <v>35</v>
      </c>
      <c r="B37" s="160" t="s">
        <v>7</v>
      </c>
      <c r="C37" s="161"/>
      <c r="D37" s="161"/>
      <c r="E37" s="162"/>
      <c r="F37" s="163">
        <f aca="true" t="shared" si="1" ref="F37:G39">F38</f>
        <v>5000</v>
      </c>
      <c r="G37" s="211">
        <f t="shared" si="1"/>
        <v>5000</v>
      </c>
      <c r="H37" s="81">
        <f t="shared" si="0"/>
        <v>0</v>
      </c>
    </row>
    <row r="38" spans="1:8" ht="12.75">
      <c r="A38" s="164" t="s">
        <v>36</v>
      </c>
      <c r="B38" s="16" t="s">
        <v>7</v>
      </c>
      <c r="C38" s="7" t="s">
        <v>33</v>
      </c>
      <c r="D38" s="7"/>
      <c r="E38" s="51"/>
      <c r="F38" s="23">
        <f t="shared" si="1"/>
        <v>5000</v>
      </c>
      <c r="G38" s="209">
        <f t="shared" si="1"/>
        <v>5000</v>
      </c>
      <c r="H38" s="81">
        <f t="shared" si="0"/>
        <v>0</v>
      </c>
    </row>
    <row r="39" spans="1:8" ht="12.75">
      <c r="A39" s="150" t="s">
        <v>37</v>
      </c>
      <c r="B39" s="16" t="s">
        <v>7</v>
      </c>
      <c r="C39" s="7" t="s">
        <v>33</v>
      </c>
      <c r="D39" s="7" t="s">
        <v>79</v>
      </c>
      <c r="E39" s="51"/>
      <c r="F39" s="23">
        <f t="shared" si="1"/>
        <v>5000</v>
      </c>
      <c r="G39" s="209">
        <f t="shared" si="1"/>
        <v>5000</v>
      </c>
      <c r="H39" s="81">
        <f t="shared" si="0"/>
        <v>0</v>
      </c>
    </row>
    <row r="40" spans="1:8" ht="25.5">
      <c r="A40" s="65" t="s">
        <v>46</v>
      </c>
      <c r="B40" s="16" t="s">
        <v>7</v>
      </c>
      <c r="C40" s="7" t="s">
        <v>33</v>
      </c>
      <c r="D40" s="7" t="s">
        <v>79</v>
      </c>
      <c r="E40" s="51" t="s">
        <v>47</v>
      </c>
      <c r="F40" s="23">
        <v>5000</v>
      </c>
      <c r="G40" s="209">
        <v>5000</v>
      </c>
      <c r="H40" s="81">
        <f t="shared" si="0"/>
        <v>0</v>
      </c>
    </row>
    <row r="41" spans="1:8" ht="15.75">
      <c r="A41" s="153" t="s">
        <v>38</v>
      </c>
      <c r="B41" s="165" t="s">
        <v>8</v>
      </c>
      <c r="C41" s="53"/>
      <c r="D41" s="53"/>
      <c r="E41" s="54"/>
      <c r="F41" s="166">
        <f>F42</f>
        <v>1143320.33</v>
      </c>
      <c r="G41" s="212">
        <f>G42</f>
        <v>900730.33</v>
      </c>
      <c r="H41" s="81">
        <f t="shared" si="0"/>
        <v>-242590.00000000012</v>
      </c>
    </row>
    <row r="42" spans="1:8" ht="12.75">
      <c r="A42" s="167" t="s">
        <v>39</v>
      </c>
      <c r="B42" s="61" t="s">
        <v>8</v>
      </c>
      <c r="C42" s="62" t="s">
        <v>40</v>
      </c>
      <c r="D42" s="62"/>
      <c r="E42" s="62"/>
      <c r="F42" s="63">
        <f>F43</f>
        <v>1143320.33</v>
      </c>
      <c r="G42" s="213">
        <f>G43</f>
        <v>900730.33</v>
      </c>
      <c r="H42" s="81">
        <f t="shared" si="0"/>
        <v>-242590.00000000012</v>
      </c>
    </row>
    <row r="43" spans="1:8" ht="12.75">
      <c r="A43" s="168" t="s">
        <v>51</v>
      </c>
      <c r="B43" s="61" t="s">
        <v>8</v>
      </c>
      <c r="C43" s="62" t="s">
        <v>40</v>
      </c>
      <c r="D43" s="62" t="s">
        <v>80</v>
      </c>
      <c r="E43" s="62"/>
      <c r="F43" s="63">
        <f>F44+F46</f>
        <v>1143320.33</v>
      </c>
      <c r="G43" s="213">
        <f>G44+G46</f>
        <v>900730.33</v>
      </c>
      <c r="H43" s="81">
        <f t="shared" si="0"/>
        <v>-242590.00000000012</v>
      </c>
    </row>
    <row r="44" spans="1:8" ht="25.5">
      <c r="A44" s="169" t="s">
        <v>52</v>
      </c>
      <c r="B44" s="61" t="s">
        <v>8</v>
      </c>
      <c r="C44" s="62" t="s">
        <v>40</v>
      </c>
      <c r="D44" s="62" t="s">
        <v>81</v>
      </c>
      <c r="E44" s="62"/>
      <c r="F44" s="63">
        <f>F45</f>
        <v>376847</v>
      </c>
      <c r="G44" s="213">
        <f>G45</f>
        <v>134257</v>
      </c>
      <c r="H44" s="81">
        <f t="shared" si="0"/>
        <v>-242590</v>
      </c>
    </row>
    <row r="45" spans="1:8" ht="25.5">
      <c r="A45" s="65" t="s">
        <v>46</v>
      </c>
      <c r="B45" s="61" t="s">
        <v>8</v>
      </c>
      <c r="C45" s="62" t="s">
        <v>40</v>
      </c>
      <c r="D45" s="62" t="s">
        <v>81</v>
      </c>
      <c r="E45" s="62" t="s">
        <v>47</v>
      </c>
      <c r="F45" s="63">
        <v>376847</v>
      </c>
      <c r="G45" s="213">
        <v>134257</v>
      </c>
      <c r="H45" s="81">
        <f t="shared" si="0"/>
        <v>-242590</v>
      </c>
    </row>
    <row r="46" spans="1:8" ht="12.75">
      <c r="A46" s="169" t="s">
        <v>53</v>
      </c>
      <c r="B46" s="61" t="s">
        <v>8</v>
      </c>
      <c r="C46" s="62" t="s">
        <v>40</v>
      </c>
      <c r="D46" s="62" t="s">
        <v>82</v>
      </c>
      <c r="E46" s="62"/>
      <c r="F46" s="63">
        <f>F47+F48</f>
        <v>766473.33</v>
      </c>
      <c r="G46" s="213">
        <f>G47+G48</f>
        <v>766473.33</v>
      </c>
      <c r="H46" s="81">
        <f t="shared" si="0"/>
        <v>0</v>
      </c>
    </row>
    <row r="47" spans="1:8" ht="30.75" customHeight="1">
      <c r="A47" s="65" t="s">
        <v>46</v>
      </c>
      <c r="B47" s="61" t="s">
        <v>8</v>
      </c>
      <c r="C47" s="62" t="s">
        <v>40</v>
      </c>
      <c r="D47" s="62" t="s">
        <v>82</v>
      </c>
      <c r="E47" s="62" t="s">
        <v>47</v>
      </c>
      <c r="F47" s="63">
        <v>766473.33</v>
      </c>
      <c r="G47" s="213">
        <v>766473.33</v>
      </c>
      <c r="H47" s="81">
        <f t="shared" si="0"/>
        <v>0</v>
      </c>
    </row>
    <row r="48" spans="1:8" ht="27.75" customHeight="1">
      <c r="A48" s="65" t="s">
        <v>64</v>
      </c>
      <c r="B48" s="61" t="s">
        <v>8</v>
      </c>
      <c r="C48" s="62" t="s">
        <v>40</v>
      </c>
      <c r="D48" s="62" t="s">
        <v>82</v>
      </c>
      <c r="E48" s="62" t="s">
        <v>47</v>
      </c>
      <c r="F48" s="63">
        <v>0</v>
      </c>
      <c r="G48" s="213">
        <v>0</v>
      </c>
      <c r="H48" s="81">
        <f t="shared" si="0"/>
        <v>0</v>
      </c>
    </row>
    <row r="49" spans="1:8" ht="15.75">
      <c r="A49" s="153" t="s">
        <v>15</v>
      </c>
      <c r="B49" s="165" t="s">
        <v>4</v>
      </c>
      <c r="C49" s="170"/>
      <c r="D49" s="170"/>
      <c r="E49" s="171"/>
      <c r="F49" s="157">
        <f>F50</f>
        <v>176672.84</v>
      </c>
      <c r="G49" s="210">
        <f>G50+G53</f>
        <v>379340.6</v>
      </c>
      <c r="H49" s="81">
        <f t="shared" si="0"/>
        <v>202667.75999999998</v>
      </c>
    </row>
    <row r="50" spans="1:8" ht="12.75">
      <c r="A50" s="172" t="s">
        <v>60</v>
      </c>
      <c r="B50" s="96" t="s">
        <v>4</v>
      </c>
      <c r="C50" s="62" t="s">
        <v>2</v>
      </c>
      <c r="D50" s="62"/>
      <c r="E50" s="173"/>
      <c r="F50" s="174">
        <f>F51</f>
        <v>176672.84</v>
      </c>
      <c r="G50" s="214">
        <f>G51</f>
        <v>269340.6</v>
      </c>
      <c r="H50" s="81">
        <f t="shared" si="0"/>
        <v>92667.75999999998</v>
      </c>
    </row>
    <row r="51" spans="1:8" ht="25.5">
      <c r="A51" s="175" t="s">
        <v>65</v>
      </c>
      <c r="B51" s="10" t="s">
        <v>4</v>
      </c>
      <c r="C51" s="7" t="s">
        <v>2</v>
      </c>
      <c r="D51" s="7" t="s">
        <v>84</v>
      </c>
      <c r="E51" s="31"/>
      <c r="F51" s="23">
        <f>F52</f>
        <v>176672.84</v>
      </c>
      <c r="G51" s="209">
        <f>G52</f>
        <v>269340.6</v>
      </c>
      <c r="H51" s="81">
        <f t="shared" si="0"/>
        <v>92667.75999999998</v>
      </c>
    </row>
    <row r="52" spans="1:8" ht="25.5">
      <c r="A52" s="65" t="s">
        <v>66</v>
      </c>
      <c r="B52" s="10" t="s">
        <v>4</v>
      </c>
      <c r="C52" s="7" t="s">
        <v>2</v>
      </c>
      <c r="D52" s="7" t="s">
        <v>84</v>
      </c>
      <c r="E52" s="31" t="s">
        <v>67</v>
      </c>
      <c r="F52" s="23">
        <f>33108.91+55273.49+88290.44</f>
        <v>176672.84</v>
      </c>
      <c r="G52" s="209">
        <v>269340.6</v>
      </c>
      <c r="H52" s="81">
        <f t="shared" si="0"/>
        <v>92667.75999999998</v>
      </c>
    </row>
    <row r="53" spans="1:8" ht="18.75" customHeight="1">
      <c r="A53" s="91" t="s">
        <v>68</v>
      </c>
      <c r="B53" s="96" t="s">
        <v>4</v>
      </c>
      <c r="C53" s="62" t="s">
        <v>7</v>
      </c>
      <c r="D53" s="7"/>
      <c r="E53" s="31"/>
      <c r="F53" s="23">
        <f>F54+F56</f>
        <v>0</v>
      </c>
      <c r="G53" s="209">
        <f>G54+G56</f>
        <v>110000</v>
      </c>
      <c r="H53" s="81">
        <f t="shared" si="0"/>
        <v>110000</v>
      </c>
    </row>
    <row r="54" spans="1:8" ht="25.5">
      <c r="A54" s="91" t="s">
        <v>92</v>
      </c>
      <c r="B54" s="96" t="s">
        <v>4</v>
      </c>
      <c r="C54" s="62" t="s">
        <v>7</v>
      </c>
      <c r="D54" s="7" t="s">
        <v>91</v>
      </c>
      <c r="E54" s="31"/>
      <c r="F54" s="23">
        <v>0</v>
      </c>
      <c r="G54" s="209">
        <f>G55</f>
        <v>10000</v>
      </c>
      <c r="H54" s="81">
        <f t="shared" si="0"/>
        <v>10000</v>
      </c>
    </row>
    <row r="55" spans="1:8" ht="26.25" thickBot="1">
      <c r="A55" s="65" t="s">
        <v>46</v>
      </c>
      <c r="B55" s="96" t="s">
        <v>4</v>
      </c>
      <c r="C55" s="62" t="s">
        <v>7</v>
      </c>
      <c r="D55" s="7" t="s">
        <v>91</v>
      </c>
      <c r="E55" s="31" t="s">
        <v>47</v>
      </c>
      <c r="F55" s="23"/>
      <c r="G55" s="209">
        <v>10000</v>
      </c>
      <c r="H55" s="81">
        <f t="shared" si="0"/>
        <v>10000</v>
      </c>
    </row>
    <row r="56" spans="1:8" ht="15.75" customHeight="1">
      <c r="A56" s="176" t="s">
        <v>94</v>
      </c>
      <c r="B56" s="96" t="s">
        <v>4</v>
      </c>
      <c r="C56" s="62" t="s">
        <v>7</v>
      </c>
      <c r="D56" s="7" t="s">
        <v>93</v>
      </c>
      <c r="E56" s="31"/>
      <c r="F56" s="23">
        <v>0</v>
      </c>
      <c r="G56" s="209">
        <f>G57</f>
        <v>100000</v>
      </c>
      <c r="H56" s="81">
        <f t="shared" si="0"/>
        <v>100000</v>
      </c>
    </row>
    <row r="57" spans="1:8" ht="15.75" customHeight="1">
      <c r="A57" s="65" t="s">
        <v>46</v>
      </c>
      <c r="B57" s="96" t="s">
        <v>4</v>
      </c>
      <c r="C57" s="62" t="s">
        <v>7</v>
      </c>
      <c r="D57" s="7" t="s">
        <v>93</v>
      </c>
      <c r="E57" s="31" t="s">
        <v>47</v>
      </c>
      <c r="F57" s="23">
        <v>0</v>
      </c>
      <c r="G57" s="209">
        <v>100000</v>
      </c>
      <c r="H57" s="81">
        <f t="shared" si="0"/>
        <v>100000</v>
      </c>
    </row>
    <row r="58" spans="1:8" ht="15.75">
      <c r="A58" s="153" t="s">
        <v>29</v>
      </c>
      <c r="B58" s="154" t="s">
        <v>3</v>
      </c>
      <c r="C58" s="170"/>
      <c r="D58" s="170"/>
      <c r="E58" s="171"/>
      <c r="F58" s="157">
        <f>F59</f>
        <v>592606.83</v>
      </c>
      <c r="G58" s="210">
        <f>G59</f>
        <v>1399272.83</v>
      </c>
      <c r="H58" s="81">
        <f t="shared" si="0"/>
        <v>806666.0000000001</v>
      </c>
    </row>
    <row r="59" spans="1:8" ht="12.75">
      <c r="A59" s="177" t="s">
        <v>14</v>
      </c>
      <c r="B59" s="178" t="s">
        <v>3</v>
      </c>
      <c r="C59" s="7" t="s">
        <v>2</v>
      </c>
      <c r="D59" s="7"/>
      <c r="E59" s="51"/>
      <c r="F59" s="23">
        <f>F60</f>
        <v>592606.83</v>
      </c>
      <c r="G59" s="209">
        <f>G60+G62+G64</f>
        <v>1399272.83</v>
      </c>
      <c r="H59" s="81">
        <f t="shared" si="0"/>
        <v>806666.0000000001</v>
      </c>
    </row>
    <row r="60" spans="1:8" ht="12.75">
      <c r="A60" s="149" t="s">
        <v>30</v>
      </c>
      <c r="B60" s="66" t="s">
        <v>3</v>
      </c>
      <c r="C60" s="7" t="s">
        <v>2</v>
      </c>
      <c r="D60" s="7" t="s">
        <v>83</v>
      </c>
      <c r="E60" s="7"/>
      <c r="F60" s="23">
        <f>F61</f>
        <v>592606.83</v>
      </c>
      <c r="G60" s="209">
        <f>G61</f>
        <v>592606.83</v>
      </c>
      <c r="H60" s="81">
        <f t="shared" si="0"/>
        <v>0</v>
      </c>
    </row>
    <row r="61" spans="1:8" ht="42.75" customHeight="1" thickBot="1">
      <c r="A61" s="65" t="s">
        <v>54</v>
      </c>
      <c r="B61" s="179" t="s">
        <v>3</v>
      </c>
      <c r="C61" s="7" t="s">
        <v>2</v>
      </c>
      <c r="D61" s="7" t="s">
        <v>83</v>
      </c>
      <c r="E61" s="7" t="s">
        <v>55</v>
      </c>
      <c r="F61" s="26">
        <v>592606.83</v>
      </c>
      <c r="G61" s="215">
        <v>592606.83</v>
      </c>
      <c r="H61" s="81">
        <f t="shared" si="0"/>
        <v>0</v>
      </c>
    </row>
    <row r="62" spans="1:8" ht="25.5">
      <c r="A62" s="176" t="s">
        <v>95</v>
      </c>
      <c r="B62" s="179" t="s">
        <v>3</v>
      </c>
      <c r="C62" s="7" t="s">
        <v>2</v>
      </c>
      <c r="D62" s="98" t="s">
        <v>96</v>
      </c>
      <c r="E62" s="7"/>
      <c r="F62" s="26">
        <v>0</v>
      </c>
      <c r="G62" s="215">
        <f>G63</f>
        <v>733333</v>
      </c>
      <c r="H62" s="81">
        <f t="shared" si="0"/>
        <v>733333</v>
      </c>
    </row>
    <row r="63" spans="1:8" ht="16.5" customHeight="1" thickBot="1">
      <c r="A63" s="65" t="s">
        <v>46</v>
      </c>
      <c r="B63" s="179" t="s">
        <v>3</v>
      </c>
      <c r="C63" s="7" t="s">
        <v>2</v>
      </c>
      <c r="D63" s="98" t="s">
        <v>96</v>
      </c>
      <c r="E63" s="99">
        <v>244</v>
      </c>
      <c r="F63" s="26">
        <v>0</v>
      </c>
      <c r="G63" s="215">
        <v>733333</v>
      </c>
      <c r="H63" s="81">
        <f t="shared" si="0"/>
        <v>733333</v>
      </c>
    </row>
    <row r="64" spans="1:8" ht="25.5">
      <c r="A64" s="176" t="s">
        <v>97</v>
      </c>
      <c r="B64" s="179" t="s">
        <v>3</v>
      </c>
      <c r="C64" s="7" t="s">
        <v>2</v>
      </c>
      <c r="D64" s="98" t="s">
        <v>98</v>
      </c>
      <c r="E64" s="100"/>
      <c r="F64" s="26">
        <v>0</v>
      </c>
      <c r="G64" s="215">
        <f>G65</f>
        <v>73333</v>
      </c>
      <c r="H64" s="81"/>
    </row>
    <row r="65" spans="1:8" ht="25.5">
      <c r="A65" s="65" t="s">
        <v>46</v>
      </c>
      <c r="B65" s="179" t="s">
        <v>3</v>
      </c>
      <c r="C65" s="7" t="s">
        <v>2</v>
      </c>
      <c r="D65" s="98" t="s">
        <v>98</v>
      </c>
      <c r="E65" s="99">
        <v>244</v>
      </c>
      <c r="F65" s="26">
        <v>0</v>
      </c>
      <c r="G65" s="215">
        <v>73333</v>
      </c>
      <c r="H65" s="81"/>
    </row>
    <row r="66" spans="1:8" ht="15.75">
      <c r="A66" s="180" t="s">
        <v>10</v>
      </c>
      <c r="B66" s="181"/>
      <c r="C66" s="181"/>
      <c r="D66" s="182"/>
      <c r="E66" s="183"/>
      <c r="F66" s="157">
        <f>F8+F31+F37+F41+F49+F58</f>
        <v>3049000</v>
      </c>
      <c r="G66" s="210">
        <f>G8+G31+G37+G41+G49+G58</f>
        <v>3639743</v>
      </c>
      <c r="H66" s="81">
        <f t="shared" si="0"/>
        <v>590743</v>
      </c>
    </row>
    <row r="67" spans="1:7" ht="12.75">
      <c r="A67" s="184"/>
      <c r="B67" s="184"/>
      <c r="C67" s="184"/>
      <c r="D67" s="184"/>
      <c r="E67" s="184"/>
      <c r="F67" s="184"/>
      <c r="G67" s="184"/>
    </row>
    <row r="68" spans="1:7" ht="12.75">
      <c r="A68" s="184"/>
      <c r="B68" s="184"/>
      <c r="C68" s="184"/>
      <c r="D68" s="185" t="s">
        <v>56</v>
      </c>
      <c r="E68" s="185"/>
      <c r="F68" s="186">
        <f>F27+F33</f>
        <v>78000</v>
      </c>
      <c r="G68" s="186">
        <f>G27+G33</f>
        <v>78000</v>
      </c>
    </row>
    <row r="69" spans="1:7" ht="12.75">
      <c r="A69" s="184"/>
      <c r="B69" s="184"/>
      <c r="C69" s="184"/>
      <c r="D69" s="185" t="s">
        <v>57</v>
      </c>
      <c r="E69" s="185"/>
      <c r="F69" s="186">
        <f>F11+F14+F22+F24+F29+F39+F44+F46+F60</f>
        <v>2794327.16</v>
      </c>
      <c r="G69" s="186">
        <f>G11+G14+G22+G24+G29+G39+G44+G46+G60</f>
        <v>2270536.4</v>
      </c>
    </row>
    <row r="70" spans="1:7" ht="12.75">
      <c r="A70" s="184"/>
      <c r="B70" s="184"/>
      <c r="C70" s="184"/>
      <c r="D70" s="185" t="s">
        <v>58</v>
      </c>
      <c r="E70" s="185"/>
      <c r="F70" s="186">
        <f>F51</f>
        <v>176672.84</v>
      </c>
      <c r="G70" s="186">
        <f>G51</f>
        <v>269340.6</v>
      </c>
    </row>
    <row r="71" spans="1:7" ht="12.75">
      <c r="A71" s="184"/>
      <c r="B71" s="184"/>
      <c r="C71" s="184"/>
      <c r="D71" s="185" t="s">
        <v>69</v>
      </c>
      <c r="E71" s="185"/>
      <c r="F71" s="186"/>
      <c r="G71" s="186"/>
    </row>
    <row r="72" spans="1:7" ht="12.75">
      <c r="A72" s="184"/>
      <c r="B72" s="184"/>
      <c r="C72" s="184"/>
      <c r="D72" s="185"/>
      <c r="E72" s="185"/>
      <c r="F72" s="186">
        <f>SUM(F68:F71)</f>
        <v>3049000</v>
      </c>
      <c r="G72" s="186">
        <f>SUM(G68:G71)</f>
        <v>2617877</v>
      </c>
    </row>
  </sheetData>
  <sheetProtection/>
  <mergeCells count="1">
    <mergeCell ref="A5:F5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75" r:id="rId1"/>
  <headerFooter alignWithMargins="0">
    <oddFooter>&amp;CСтраница 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Ирина</cp:lastModifiedBy>
  <cp:lastPrinted>2016-04-06T12:23:12Z</cp:lastPrinted>
  <dcterms:created xsi:type="dcterms:W3CDTF">2004-09-08T10:28:32Z</dcterms:created>
  <dcterms:modified xsi:type="dcterms:W3CDTF">2016-04-06T12:23:29Z</dcterms:modified>
  <cp:category/>
  <cp:version/>
  <cp:contentType/>
  <cp:contentStatus/>
</cp:coreProperties>
</file>