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0"/>
  </bookViews>
  <sheets>
    <sheet name="2015" sheetId="1" r:id="rId1"/>
    <sheet name="пояс" sheetId="2" r:id="rId2"/>
  </sheets>
  <definedNames/>
  <calcPr fullCalcOnLoad="1"/>
</workbook>
</file>

<file path=xl/sharedStrings.xml><?xml version="1.0" encoding="utf-8"?>
<sst xmlns="http://schemas.openxmlformats.org/spreadsheetml/2006/main" count="883" uniqueCount="126">
  <si>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</si>
  <si>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</si>
  <si>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</si>
  <si>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Админи-стратор</t>
  </si>
  <si>
    <t>Под-группа</t>
  </si>
  <si>
    <t>Статья</t>
  </si>
  <si>
    <t>Подст-атья</t>
  </si>
  <si>
    <t>Програм-ма</t>
  </si>
  <si>
    <t>Эк.кл.</t>
  </si>
  <si>
    <t>I.</t>
  </si>
  <si>
    <t>ДОХОДЫ</t>
  </si>
  <si>
    <t>000</t>
  </si>
  <si>
    <t>00</t>
  </si>
  <si>
    <t>0000</t>
  </si>
  <si>
    <t>1.</t>
  </si>
  <si>
    <t>НАЛОГИ НА ПРИБЫЛЬ, ДОХОДЫ</t>
  </si>
  <si>
    <t>01</t>
  </si>
  <si>
    <t>1.1.</t>
  </si>
  <si>
    <t>Налог на доходы физических лиц</t>
  </si>
  <si>
    <t>182</t>
  </si>
  <si>
    <t>02</t>
  </si>
  <si>
    <t>110</t>
  </si>
  <si>
    <t>010</t>
  </si>
  <si>
    <t>020</t>
  </si>
  <si>
    <t>1</t>
  </si>
  <si>
    <t>030</t>
  </si>
  <si>
    <t>2.</t>
  </si>
  <si>
    <t>05</t>
  </si>
  <si>
    <t>2.1.</t>
  </si>
  <si>
    <t>03</t>
  </si>
  <si>
    <t>НАЛОГИ НА ИМУЩЕСТВО</t>
  </si>
  <si>
    <t>06</t>
  </si>
  <si>
    <t>Налог на имущество физических лиц</t>
  </si>
  <si>
    <t>10</t>
  </si>
  <si>
    <t>Земельный налог</t>
  </si>
  <si>
    <t>04</t>
  </si>
  <si>
    <t>050</t>
  </si>
  <si>
    <t>ПРОЧИЕ НЕНАЛОГОВЫЕ ДОХОДЫ</t>
  </si>
  <si>
    <t>17</t>
  </si>
  <si>
    <t>180</t>
  </si>
  <si>
    <t>2</t>
  </si>
  <si>
    <t>151</t>
  </si>
  <si>
    <t>1.2.</t>
  </si>
  <si>
    <t>1.3.</t>
  </si>
  <si>
    <t>ВСЕГО ДОХОДОВ:</t>
  </si>
  <si>
    <t>001</t>
  </si>
  <si>
    <t>999</t>
  </si>
  <si>
    <t xml:space="preserve">Прочие субсидии бюджетам поселений </t>
  </si>
  <si>
    <t>ГОСУДАРСТВЕННАЯ ПОШЛИНА</t>
  </si>
  <si>
    <t>3.</t>
  </si>
  <si>
    <t>4.</t>
  </si>
  <si>
    <t>II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</si>
  <si>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действий.</t>
  </si>
  <si>
    <t>08</t>
  </si>
  <si>
    <t>Государственная пошлина за совершение нотариальных действий (за исключением  действий,совершаемых консульскими учреждениями Российской Федерации)</t>
  </si>
  <si>
    <t>НАЛОГИ НА СОВОКУПНЫЙ ДОХОД</t>
  </si>
  <si>
    <t>Единый сельскохозяйственный налог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</si>
  <si>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</si>
  <si>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</si>
  <si>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</si>
  <si>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</si>
  <si>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</si>
  <si>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</si>
  <si>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015</t>
  </si>
  <si>
    <t>Субсидии бюджетам субъектов Российской Федерации и муниципальных образований (межбюджетные субсидии)</t>
  </si>
  <si>
    <t>Прочие неналоговые доходы бюджетов поселений</t>
  </si>
  <si>
    <t>023</t>
  </si>
  <si>
    <t>1.4.</t>
  </si>
  <si>
    <t>Иные межбюджетные трансферты</t>
  </si>
  <si>
    <t>Средства, передаваемые бюджетам поселений для компенсации дополнительных расходов, возникших в результате решений, принятых органами государственной власти другого уровня</t>
  </si>
  <si>
    <t>012</t>
  </si>
  <si>
    <t>рублей</t>
  </si>
  <si>
    <t>Группа</t>
  </si>
  <si>
    <t>Элемент</t>
  </si>
  <si>
    <t>024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</si>
  <si>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</si>
  <si>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041</t>
  </si>
  <si>
    <t>Субвенции бюджетам поселений на выполнение передаваемых полномочий субъектов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</si>
  <si>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</si>
  <si>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</si>
  <si>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2.1.1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</si>
  <si>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</si>
  <si>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2.1.2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</si>
  <si>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</si>
  <si>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2.1.3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</si>
  <si>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</si>
  <si>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2.1.4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</si>
  <si>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</si>
  <si>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</si>
  <si>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</si>
  <si>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5.</t>
  </si>
  <si>
    <t>6.</t>
  </si>
  <si>
    <t>230</t>
  </si>
  <si>
    <t>240</t>
  </si>
  <si>
    <t>250</t>
  </si>
  <si>
    <t>260</t>
  </si>
  <si>
    <t>Структура доходов бюджета Вешкельского сельского поселения  2015 году</t>
  </si>
  <si>
    <t>Приложение №3  к Решению " О бюджете Вешкельского  сельского поселения на 2015 год"</t>
  </si>
  <si>
    <t>Налог на имущество физических лиц,взимаемый по ставкам,применяемым к объектам налогообложения,расположенным в границах сельских  поселений</t>
  </si>
  <si>
    <t>Земельный налог с организаций</t>
  </si>
  <si>
    <t>Земельный налог с организаций,обладающих земельным участком,расположенным в границах сельских поселений</t>
  </si>
  <si>
    <t>033</t>
  </si>
  <si>
    <t>Земельный налог с физических лиц</t>
  </si>
  <si>
    <t>Земельный налог с физических лиц,обладающих земельным участком,расположенным в границах сельских поселений</t>
  </si>
  <si>
    <t>4.1.</t>
  </si>
  <si>
    <t>4.2.</t>
  </si>
  <si>
    <t>4.2.1.</t>
  </si>
  <si>
    <t>4.2.2.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</si>
  <si>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</si>
  <si>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5.1.</t>
  </si>
  <si>
    <t>5.1.1.</t>
  </si>
  <si>
    <t>6.1.</t>
  </si>
  <si>
    <t>043</t>
  </si>
  <si>
    <t>040</t>
  </si>
  <si>
    <t>Пояснительная по доходам</t>
  </si>
  <si>
    <t>с Уточнениями</t>
  </si>
  <si>
    <t>Отклонение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</si>
  <si>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</si>
  <si>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014</t>
  </si>
  <si>
    <t>Прочие безвозмездные поступления</t>
  </si>
  <si>
    <t>07</t>
  </si>
  <si>
    <t>Прочие безвозмездные поступления в бюджеты муниципальных районов</t>
  </si>
  <si>
    <t>0001</t>
  </si>
  <si>
    <t>0002</t>
  </si>
  <si>
    <t>План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</si>
  <si>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и 228 Налогового кодекса Российской Федерации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</si>
</sst>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\.00"/>
    <numFmt numFmtId="171" formatCode="000\.00\.000\.0"/>
    <numFmt numFmtId="172" formatCode="000"/>
    <numFmt numFmtId="173" formatCode="00\.00\.00"/>
    <numFmt numFmtId="174" formatCode="0\.00\.0"/>
    <numFmt numFmtId="175" formatCode="0000\.00\.00"/>
    <numFmt numFmtId="176" formatCode="#,##0.00;[Red]\-#,##0.00;0.00"/>
  </numFmts>
  <fonts count="6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2"/>
      <color indexed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vertAlign val="superscript"/>
      <sz val="11"/>
      <name val="Times New Roman"/>
      <family val="1"/>
    </font>
    <font>
      <sz val="10"/>
      <name val="Arial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"/>
      <name val="Times New Roman Cyr"/>
      <family val="1"/>
    </font>
    <font>
      <b/>
      <u val="single"/>
      <sz val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15" fillId="0" borderId="0">
      <alignment/>
      <protection/>
    </xf>
    <xf numFmtId="0" fontId="43" fillId="0" borderId="0">
      <alignment/>
      <protection/>
    </xf>
    <xf numFmtId="0" fontId="9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0" xfId="0" applyNumberFormat="1" applyFont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2" fontId="7" fillId="0" borderId="12" xfId="0" applyNumberFormat="1" applyFont="1" applyBorder="1" applyAlignment="1">
      <alignment vertical="top"/>
    </xf>
    <xf numFmtId="0" fontId="2" fillId="0" borderId="12" xfId="0" applyFont="1" applyFill="1" applyBorder="1" applyAlignment="1">
      <alignment horizontal="center" vertical="center" textRotation="90" wrapText="1"/>
    </xf>
    <xf numFmtId="49" fontId="7" fillId="0" borderId="12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vertical="top"/>
    </xf>
    <xf numFmtId="2" fontId="12" fillId="0" borderId="12" xfId="0" applyNumberFormat="1" applyFont="1" applyBorder="1" applyAlignment="1">
      <alignment vertical="top"/>
    </xf>
    <xf numFmtId="0" fontId="10" fillId="0" borderId="12" xfId="0" applyFont="1" applyBorder="1" applyAlignment="1">
      <alignment vertical="top" wrapText="1"/>
    </xf>
    <xf numFmtId="0" fontId="13" fillId="0" borderId="12" xfId="0" applyFont="1" applyBorder="1" applyAlignment="1">
      <alignment vertical="top"/>
    </xf>
    <xf numFmtId="49" fontId="1" fillId="0" borderId="12" xfId="0" applyNumberFormat="1" applyFont="1" applyBorder="1" applyAlignment="1">
      <alignment vertical="top"/>
    </xf>
    <xf numFmtId="0" fontId="11" fillId="0" borderId="12" xfId="0" applyFont="1" applyBorder="1" applyAlignment="1">
      <alignment horizontal="justify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>
      <alignment horizontal="left" wrapText="1"/>
    </xf>
    <xf numFmtId="0" fontId="12" fillId="0" borderId="12" xfId="0" applyFont="1" applyBorder="1" applyAlignment="1">
      <alignment horizontal="justify" vertical="top" wrapText="1"/>
    </xf>
    <xf numFmtId="0" fontId="12" fillId="0" borderId="0" xfId="0" applyFont="1" applyAlignment="1">
      <alignment horizontal="justify" vertical="top"/>
    </xf>
    <xf numFmtId="0" fontId="1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2" fillId="0" borderId="0" xfId="0" applyFont="1" applyAlignment="1">
      <alignment vertical="center" wrapText="1"/>
    </xf>
    <xf numFmtId="3" fontId="13" fillId="0" borderId="0" xfId="0" applyNumberFormat="1" applyFont="1" applyAlignment="1">
      <alignment vertical="top"/>
    </xf>
    <xf numFmtId="0" fontId="1" fillId="0" borderId="13" xfId="0" applyFont="1" applyBorder="1" applyAlignment="1">
      <alignment vertical="justify" wrapText="1"/>
    </xf>
    <xf numFmtId="49" fontId="1" fillId="0" borderId="13" xfId="0" applyNumberFormat="1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7" fillId="0" borderId="12" xfId="0" applyFont="1" applyBorder="1" applyAlignment="1">
      <alignment vertical="top"/>
    </xf>
    <xf numFmtId="0" fontId="34" fillId="0" borderId="12" xfId="0" applyFont="1" applyBorder="1" applyAlignment="1">
      <alignment horizontal="justify" vertical="top" wrapText="1"/>
    </xf>
    <xf numFmtId="49" fontId="7" fillId="0" borderId="12" xfId="0" applyNumberFormat="1" applyFont="1" applyBorder="1" applyAlignment="1" quotePrefix="1">
      <alignment horizontal="center" vertical="top" wrapText="1"/>
    </xf>
    <xf numFmtId="2" fontId="11" fillId="0" borderId="12" xfId="0" applyNumberFormat="1" applyFont="1" applyBorder="1" applyAlignment="1">
      <alignment vertical="top"/>
    </xf>
    <xf numFmtId="0" fontId="1" fillId="0" borderId="12" xfId="0" applyFont="1" applyBorder="1" applyAlignment="1">
      <alignment vertical="top"/>
    </xf>
    <xf numFmtId="49" fontId="1" fillId="0" borderId="12" xfId="0" applyNumberFormat="1" applyFont="1" applyBorder="1" applyAlignment="1" quotePrefix="1">
      <alignment horizontal="center" vertical="top" wrapText="1"/>
    </xf>
    <xf numFmtId="2" fontId="1" fillId="0" borderId="12" xfId="0" applyNumberFormat="1" applyFont="1" applyBorder="1" applyAlignment="1">
      <alignment vertical="top"/>
    </xf>
    <xf numFmtId="0" fontId="35" fillId="0" borderId="12" xfId="0" applyFont="1" applyBorder="1" applyAlignment="1">
      <alignment vertical="top"/>
    </xf>
    <xf numFmtId="0" fontId="35" fillId="0" borderId="12" xfId="0" applyFont="1" applyBorder="1" applyAlignment="1">
      <alignment wrapText="1"/>
    </xf>
    <xf numFmtId="4" fontId="7" fillId="0" borderId="12" xfId="0" applyNumberFormat="1" applyFont="1" applyBorder="1" applyAlignment="1">
      <alignment vertical="top"/>
    </xf>
    <xf numFmtId="0" fontId="10" fillId="0" borderId="12" xfId="0" applyFont="1" applyBorder="1" applyAlignment="1">
      <alignment horizontal="justify" vertical="top" wrapText="1"/>
    </xf>
    <xf numFmtId="49" fontId="1" fillId="0" borderId="12" xfId="0" applyNumberFormat="1" applyFont="1" applyBorder="1" applyAlignment="1">
      <alignment horizontal="center" vertical="top"/>
    </xf>
    <xf numFmtId="0" fontId="11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left" vertical="top"/>
    </xf>
    <xf numFmtId="0" fontId="36" fillId="0" borderId="12" xfId="0" applyFont="1" applyBorder="1" applyAlignment="1">
      <alignment wrapText="1"/>
    </xf>
    <xf numFmtId="49" fontId="36" fillId="0" borderId="12" xfId="0" applyNumberFormat="1" applyFont="1" applyBorder="1" applyAlignment="1">
      <alignment horizontal="center" vertical="top"/>
    </xf>
    <xf numFmtId="2" fontId="36" fillId="0" borderId="12" xfId="0" applyNumberFormat="1" applyFont="1" applyBorder="1" applyAlignment="1">
      <alignment vertical="top"/>
    </xf>
    <xf numFmtId="0" fontId="11" fillId="0" borderId="12" xfId="0" applyFont="1" applyBorder="1" applyAlignment="1">
      <alignment wrapText="1"/>
    </xf>
    <xf numFmtId="49" fontId="7" fillId="0" borderId="12" xfId="0" applyNumberFormat="1" applyFont="1" applyBorder="1" applyAlignment="1">
      <alignment horizontal="center" vertical="top"/>
    </xf>
    <xf numFmtId="0" fontId="12" fillId="0" borderId="12" xfId="0" applyFont="1" applyBorder="1" applyAlignment="1">
      <alignment vertical="center" wrapText="1"/>
    </xf>
    <xf numFmtId="49" fontId="12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vertical="justify" wrapText="1"/>
    </xf>
    <xf numFmtId="0" fontId="37" fillId="0" borderId="12" xfId="0" applyFont="1" applyBorder="1" applyAlignment="1">
      <alignment horizontal="center" vertical="top"/>
    </xf>
    <xf numFmtId="0" fontId="38" fillId="0" borderId="12" xfId="0" applyFont="1" applyBorder="1" applyAlignment="1">
      <alignment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justify" vertical="top" wrapText="1"/>
    </xf>
    <xf numFmtId="0" fontId="38" fillId="0" borderId="12" xfId="0" applyFont="1" applyBorder="1" applyAlignment="1">
      <alignment horizontal="justify" vertical="top" wrapText="1"/>
    </xf>
    <xf numFmtId="0" fontId="41" fillId="0" borderId="12" xfId="0" applyFont="1" applyBorder="1" applyAlignment="1">
      <alignment horizontal="left" wrapText="1"/>
    </xf>
    <xf numFmtId="0" fontId="41" fillId="0" borderId="12" xfId="0" applyFont="1" applyBorder="1" applyAlignment="1">
      <alignment wrapText="1"/>
    </xf>
    <xf numFmtId="0" fontId="41" fillId="0" borderId="12" xfId="0" applyFont="1" applyBorder="1" applyAlignment="1">
      <alignment horizontal="justify" vertical="top" wrapText="1"/>
    </xf>
    <xf numFmtId="0" fontId="38" fillId="0" borderId="12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0" fontId="41" fillId="0" borderId="0" xfId="0" applyFont="1" applyAlignment="1">
      <alignment horizontal="justify" vertical="top"/>
    </xf>
    <xf numFmtId="0" fontId="41" fillId="0" borderId="12" xfId="0" applyFont="1" applyBorder="1" applyAlignment="1">
      <alignment vertical="center" wrapText="1"/>
    </xf>
    <xf numFmtId="0" fontId="41" fillId="0" borderId="0" xfId="0" applyFont="1" applyAlignment="1">
      <alignment wrapText="1"/>
    </xf>
    <xf numFmtId="0" fontId="41" fillId="0" borderId="0" xfId="0" applyFont="1" applyAlignment="1">
      <alignment vertical="center" wrapText="1"/>
    </xf>
    <xf numFmtId="0" fontId="38" fillId="0" borderId="12" xfId="0" applyFont="1" applyBorder="1" applyAlignment="1">
      <alignment vertical="justify" wrapText="1"/>
    </xf>
    <xf numFmtId="0" fontId="41" fillId="0" borderId="13" xfId="0" applyFont="1" applyBorder="1" applyAlignment="1">
      <alignment vertical="justify" wrapText="1"/>
    </xf>
    <xf numFmtId="0" fontId="38" fillId="0" borderId="12" xfId="0" applyFont="1" applyBorder="1" applyAlignment="1">
      <alignment horizontal="center" vertical="top"/>
    </xf>
    <xf numFmtId="0" fontId="39" fillId="0" borderId="15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3" fontId="39" fillId="0" borderId="13" xfId="0" applyNumberFormat="1" applyFont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textRotation="90" wrapText="1"/>
    </xf>
    <xf numFmtId="3" fontId="39" fillId="0" borderId="14" xfId="0" applyNumberFormat="1" applyFont="1" applyBorder="1" applyAlignment="1">
      <alignment horizontal="center" vertical="center" wrapText="1"/>
    </xf>
    <xf numFmtId="49" fontId="38" fillId="0" borderId="12" xfId="0" applyNumberFormat="1" applyFont="1" applyBorder="1" applyAlignment="1" quotePrefix="1">
      <alignment horizontal="center" vertical="top" wrapText="1"/>
    </xf>
    <xf numFmtId="49" fontId="38" fillId="0" borderId="12" xfId="0" applyNumberFormat="1" applyFont="1" applyBorder="1" applyAlignment="1">
      <alignment horizontal="center" vertical="top" wrapText="1"/>
    </xf>
    <xf numFmtId="2" fontId="38" fillId="0" borderId="12" xfId="0" applyNumberFormat="1" applyFont="1" applyBorder="1" applyAlignment="1">
      <alignment vertical="top"/>
    </xf>
    <xf numFmtId="49" fontId="41" fillId="0" borderId="12" xfId="0" applyNumberFormat="1" applyFont="1" applyBorder="1" applyAlignment="1">
      <alignment horizontal="center" vertical="top" wrapText="1"/>
    </xf>
    <xf numFmtId="49" fontId="41" fillId="0" borderId="12" xfId="0" applyNumberFormat="1" applyFont="1" applyBorder="1" applyAlignment="1" quotePrefix="1">
      <alignment horizontal="center" vertical="top" wrapText="1"/>
    </xf>
    <xf numFmtId="2" fontId="41" fillId="0" borderId="12" xfId="0" applyNumberFormat="1" applyFont="1" applyBorder="1" applyAlignment="1">
      <alignment vertical="top"/>
    </xf>
    <xf numFmtId="4" fontId="38" fillId="0" borderId="12" xfId="0" applyNumberFormat="1" applyFont="1" applyBorder="1" applyAlignment="1">
      <alignment vertical="top"/>
    </xf>
    <xf numFmtId="4" fontId="41" fillId="0" borderId="12" xfId="0" applyNumberFormat="1" applyFont="1" applyBorder="1" applyAlignment="1">
      <alignment vertical="top"/>
    </xf>
    <xf numFmtId="49" fontId="41" fillId="0" borderId="12" xfId="0" applyNumberFormat="1" applyFont="1" applyBorder="1" applyAlignment="1">
      <alignment horizontal="center" vertical="top"/>
    </xf>
    <xf numFmtId="49" fontId="38" fillId="0" borderId="12" xfId="0" applyNumberFormat="1" applyFont="1" applyBorder="1" applyAlignment="1">
      <alignment horizontal="center" vertical="top"/>
    </xf>
    <xf numFmtId="49" fontId="41" fillId="0" borderId="13" xfId="0" applyNumberFormat="1" applyFont="1" applyBorder="1" applyAlignment="1">
      <alignment horizontal="center" vertical="top" wrapText="1"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zoomScale="75" zoomScaleNormal="75" zoomScalePageLayoutView="0" workbookViewId="0" topLeftCell="A1">
      <selection activeCell="C8" sqref="C8"/>
    </sheetView>
  </sheetViews>
  <sheetFormatPr defaultColWidth="9.375" defaultRowHeight="12.75"/>
  <cols>
    <col min="1" max="1" width="7.00390625" style="1" customWidth="1"/>
    <col min="2" max="2" width="9.375" style="2" hidden="1" customWidth="1"/>
    <col min="3" max="3" width="65.125" style="1" customWidth="1"/>
    <col min="4" max="4" width="5.75390625" style="3" customWidth="1"/>
    <col min="5" max="5" width="5.25390625" style="3" customWidth="1"/>
    <col min="6" max="6" width="4.625" style="3" customWidth="1"/>
    <col min="7" max="7" width="5.75390625" style="3" customWidth="1"/>
    <col min="8" max="8" width="6.125" style="3" customWidth="1"/>
    <col min="9" max="9" width="4.875" style="3" customWidth="1"/>
    <col min="10" max="10" width="6.25390625" style="3" customWidth="1"/>
    <col min="11" max="11" width="7.625" style="3" customWidth="1"/>
    <col min="12" max="12" width="15.125" style="1" customWidth="1"/>
    <col min="13" max="16384" width="9.375" style="1" customWidth="1"/>
  </cols>
  <sheetData>
    <row r="1" spans="4:12" ht="15.75">
      <c r="D1" s="32" t="s">
        <v>97</v>
      </c>
      <c r="E1" s="41"/>
      <c r="F1" s="41"/>
      <c r="G1" s="41"/>
      <c r="H1" s="41"/>
      <c r="I1" s="41"/>
      <c r="J1" s="41"/>
      <c r="K1" s="41"/>
      <c r="L1" s="99"/>
    </row>
    <row r="2" spans="4:12" ht="15.75">
      <c r="D2" s="41"/>
      <c r="E2" s="41"/>
      <c r="F2" s="41"/>
      <c r="G2" s="41"/>
      <c r="H2" s="41"/>
      <c r="I2" s="41"/>
      <c r="J2" s="41"/>
      <c r="K2" s="41"/>
      <c r="L2" s="99"/>
    </row>
    <row r="3" spans="4:12" ht="15.75">
      <c r="D3" s="41"/>
      <c r="E3" s="41"/>
      <c r="F3" s="41"/>
      <c r="G3" s="41"/>
      <c r="H3" s="41"/>
      <c r="I3" s="41"/>
      <c r="J3" s="41"/>
      <c r="K3" s="41"/>
      <c r="L3" s="99"/>
    </row>
    <row r="4" spans="1:11" ht="16.5" customHeight="1">
      <c r="A4" s="33" t="s">
        <v>96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ht="16.5" customHeight="1">
      <c r="J5" s="3" t="s">
        <v>71</v>
      </c>
    </row>
    <row r="6" spans="1:12" s="5" customFormat="1" ht="42.75" customHeight="1">
      <c r="A6" s="34" t="s">
        <v>0</v>
      </c>
      <c r="B6" s="4"/>
      <c r="C6" s="36" t="s">
        <v>1</v>
      </c>
      <c r="D6" s="38" t="s">
        <v>2</v>
      </c>
      <c r="E6" s="39"/>
      <c r="F6" s="39"/>
      <c r="G6" s="39"/>
      <c r="H6" s="39"/>
      <c r="I6" s="39"/>
      <c r="J6" s="39"/>
      <c r="K6" s="40"/>
      <c r="L6" s="30" t="s">
        <v>124</v>
      </c>
    </row>
    <row r="7" spans="1:12" s="5" customFormat="1" ht="63" customHeight="1">
      <c r="A7" s="35"/>
      <c r="B7" s="6"/>
      <c r="C7" s="37"/>
      <c r="D7" s="11" t="s">
        <v>3</v>
      </c>
      <c r="E7" s="11" t="s">
        <v>72</v>
      </c>
      <c r="F7" s="11" t="s">
        <v>4</v>
      </c>
      <c r="G7" s="11" t="s">
        <v>5</v>
      </c>
      <c r="H7" s="11" t="s">
        <v>6</v>
      </c>
      <c r="I7" s="11" t="s">
        <v>73</v>
      </c>
      <c r="J7" s="11" t="s">
        <v>7</v>
      </c>
      <c r="K7" s="11" t="s">
        <v>8</v>
      </c>
      <c r="L7" s="31"/>
    </row>
    <row r="8" spans="1:12" s="7" customFormat="1" ht="23.25" customHeight="1">
      <c r="A8" s="42" t="s">
        <v>9</v>
      </c>
      <c r="B8" s="42"/>
      <c r="C8" s="43" t="s">
        <v>10</v>
      </c>
      <c r="D8" s="44" t="s">
        <v>11</v>
      </c>
      <c r="E8" s="44">
        <v>1</v>
      </c>
      <c r="F8" s="44" t="s">
        <v>12</v>
      </c>
      <c r="G8" s="12" t="s">
        <v>12</v>
      </c>
      <c r="H8" s="12" t="s">
        <v>11</v>
      </c>
      <c r="I8" s="12" t="s">
        <v>12</v>
      </c>
      <c r="J8" s="12" t="s">
        <v>13</v>
      </c>
      <c r="K8" s="12" t="s">
        <v>11</v>
      </c>
      <c r="L8" s="10">
        <f>L9+L14+L20+L22+L31+L34</f>
        <v>1782609.96</v>
      </c>
    </row>
    <row r="9" spans="1:12" s="8" customFormat="1" ht="22.5" customHeight="1">
      <c r="A9" s="42" t="s">
        <v>14</v>
      </c>
      <c r="B9" s="42"/>
      <c r="C9" s="18" t="s">
        <v>15</v>
      </c>
      <c r="D9" s="44" t="s">
        <v>11</v>
      </c>
      <c r="E9" s="44">
        <v>1</v>
      </c>
      <c r="F9" s="44" t="s">
        <v>16</v>
      </c>
      <c r="G9" s="12" t="s">
        <v>12</v>
      </c>
      <c r="H9" s="12" t="s">
        <v>11</v>
      </c>
      <c r="I9" s="12" t="s">
        <v>12</v>
      </c>
      <c r="J9" s="12" t="s">
        <v>13</v>
      </c>
      <c r="K9" s="12" t="s">
        <v>11</v>
      </c>
      <c r="L9" s="10">
        <f>L10</f>
        <v>330000</v>
      </c>
    </row>
    <row r="10" spans="1:12" s="9" customFormat="1" ht="24.75" customHeight="1">
      <c r="A10" s="42" t="s">
        <v>17</v>
      </c>
      <c r="B10" s="42"/>
      <c r="C10" s="18" t="s">
        <v>18</v>
      </c>
      <c r="D10" s="12" t="s">
        <v>11</v>
      </c>
      <c r="E10" s="44">
        <v>1</v>
      </c>
      <c r="F10" s="44" t="s">
        <v>16</v>
      </c>
      <c r="G10" s="12" t="s">
        <v>20</v>
      </c>
      <c r="H10" s="12" t="s">
        <v>11</v>
      </c>
      <c r="I10" s="12" t="s">
        <v>16</v>
      </c>
      <c r="J10" s="12" t="s">
        <v>13</v>
      </c>
      <c r="K10" s="12" t="s">
        <v>21</v>
      </c>
      <c r="L10" s="45">
        <f>L11+L12+L13</f>
        <v>330000</v>
      </c>
    </row>
    <row r="11" spans="1:12" ht="81" customHeight="1">
      <c r="A11" s="46"/>
      <c r="B11" s="46"/>
      <c r="C11" s="21" t="s">
        <v>108</v>
      </c>
      <c r="D11" s="19" t="s">
        <v>11</v>
      </c>
      <c r="E11" s="47">
        <v>1</v>
      </c>
      <c r="F11" s="47" t="s">
        <v>16</v>
      </c>
      <c r="G11" s="19" t="s">
        <v>20</v>
      </c>
      <c r="H11" s="19" t="s">
        <v>22</v>
      </c>
      <c r="I11" s="19" t="s">
        <v>16</v>
      </c>
      <c r="J11" s="19" t="s">
        <v>13</v>
      </c>
      <c r="K11" s="19" t="s">
        <v>21</v>
      </c>
      <c r="L11" s="14">
        <v>330000</v>
      </c>
    </row>
    <row r="12" spans="1:12" ht="110.25" customHeight="1">
      <c r="A12" s="46"/>
      <c r="B12" s="46"/>
      <c r="C12" s="21" t="s">
        <v>88</v>
      </c>
      <c r="D12" s="19" t="s">
        <v>11</v>
      </c>
      <c r="E12" s="47">
        <v>1</v>
      </c>
      <c r="F12" s="47" t="s">
        <v>16</v>
      </c>
      <c r="G12" s="19" t="s">
        <v>20</v>
      </c>
      <c r="H12" s="19" t="s">
        <v>23</v>
      </c>
      <c r="I12" s="19" t="s">
        <v>16</v>
      </c>
      <c r="J12" s="19" t="s">
        <v>13</v>
      </c>
      <c r="K12" s="19" t="s">
        <v>21</v>
      </c>
      <c r="L12" s="48">
        <v>0</v>
      </c>
    </row>
    <row r="13" spans="1:12" ht="43.5" customHeight="1">
      <c r="A13" s="46"/>
      <c r="B13" s="46"/>
      <c r="C13" s="20" t="s">
        <v>89</v>
      </c>
      <c r="D13" s="19" t="s">
        <v>11</v>
      </c>
      <c r="E13" s="47">
        <v>1</v>
      </c>
      <c r="F13" s="47" t="s">
        <v>16</v>
      </c>
      <c r="G13" s="19" t="s">
        <v>20</v>
      </c>
      <c r="H13" s="19" t="s">
        <v>25</v>
      </c>
      <c r="I13" s="19" t="s">
        <v>16</v>
      </c>
      <c r="J13" s="19" t="s">
        <v>13</v>
      </c>
      <c r="K13" s="19" t="s">
        <v>21</v>
      </c>
      <c r="L13" s="48">
        <v>0</v>
      </c>
    </row>
    <row r="14" spans="1:12" ht="65.25" customHeight="1">
      <c r="A14" s="49" t="s">
        <v>26</v>
      </c>
      <c r="B14" s="16"/>
      <c r="C14" s="50" t="s">
        <v>78</v>
      </c>
      <c r="D14" s="12" t="s">
        <v>11</v>
      </c>
      <c r="E14" s="12" t="s">
        <v>24</v>
      </c>
      <c r="F14" s="12" t="s">
        <v>29</v>
      </c>
      <c r="G14" s="12" t="s">
        <v>12</v>
      </c>
      <c r="H14" s="12" t="s">
        <v>11</v>
      </c>
      <c r="I14" s="12" t="s">
        <v>12</v>
      </c>
      <c r="J14" s="12" t="s">
        <v>13</v>
      </c>
      <c r="K14" s="12" t="s">
        <v>21</v>
      </c>
      <c r="L14" s="51">
        <f>L15</f>
        <v>933792.1799999999</v>
      </c>
    </row>
    <row r="15" spans="1:12" ht="42.75" customHeight="1">
      <c r="A15" s="49" t="s">
        <v>28</v>
      </c>
      <c r="B15" s="16"/>
      <c r="C15" s="50" t="s">
        <v>79</v>
      </c>
      <c r="D15" s="12" t="s">
        <v>11</v>
      </c>
      <c r="E15" s="12" t="s">
        <v>24</v>
      </c>
      <c r="F15" s="12" t="s">
        <v>29</v>
      </c>
      <c r="G15" s="12" t="s">
        <v>20</v>
      </c>
      <c r="H15" s="12" t="s">
        <v>11</v>
      </c>
      <c r="I15" s="12" t="s">
        <v>16</v>
      </c>
      <c r="J15" s="12" t="s">
        <v>13</v>
      </c>
      <c r="K15" s="12" t="s">
        <v>21</v>
      </c>
      <c r="L15" s="13">
        <f>L16+L17+L18+L19</f>
        <v>933792.1799999999</v>
      </c>
    </row>
    <row r="16" spans="1:12" ht="48" customHeight="1">
      <c r="A16" s="17" t="s">
        <v>80</v>
      </c>
      <c r="B16" s="16"/>
      <c r="C16" s="21" t="s">
        <v>81</v>
      </c>
      <c r="D16" s="19" t="s">
        <v>11</v>
      </c>
      <c r="E16" s="19" t="s">
        <v>24</v>
      </c>
      <c r="F16" s="19" t="s">
        <v>29</v>
      </c>
      <c r="G16" s="19" t="s">
        <v>20</v>
      </c>
      <c r="H16" s="19" t="s">
        <v>92</v>
      </c>
      <c r="I16" s="19" t="s">
        <v>16</v>
      </c>
      <c r="J16" s="19" t="s">
        <v>11</v>
      </c>
      <c r="K16" s="19" t="s">
        <v>21</v>
      </c>
      <c r="L16" s="13">
        <v>310671.13</v>
      </c>
    </row>
    <row r="17" spans="1:12" ht="57.75" customHeight="1">
      <c r="A17" s="17" t="s">
        <v>82</v>
      </c>
      <c r="B17" s="16"/>
      <c r="C17" s="21" t="s">
        <v>83</v>
      </c>
      <c r="D17" s="19" t="s">
        <v>11</v>
      </c>
      <c r="E17" s="19" t="s">
        <v>24</v>
      </c>
      <c r="F17" s="19" t="s">
        <v>29</v>
      </c>
      <c r="G17" s="19" t="s">
        <v>20</v>
      </c>
      <c r="H17" s="19" t="s">
        <v>93</v>
      </c>
      <c r="I17" s="19" t="s">
        <v>16</v>
      </c>
      <c r="J17" s="19" t="s">
        <v>11</v>
      </c>
      <c r="K17" s="19" t="s">
        <v>21</v>
      </c>
      <c r="L17" s="13">
        <v>6716.81</v>
      </c>
    </row>
    <row r="18" spans="1:12" ht="48" customHeight="1">
      <c r="A18" s="17" t="s">
        <v>84</v>
      </c>
      <c r="B18" s="16"/>
      <c r="C18" s="21" t="s">
        <v>85</v>
      </c>
      <c r="D18" s="19" t="s">
        <v>11</v>
      </c>
      <c r="E18" s="19" t="s">
        <v>24</v>
      </c>
      <c r="F18" s="19" t="s">
        <v>29</v>
      </c>
      <c r="G18" s="19" t="s">
        <v>20</v>
      </c>
      <c r="H18" s="19" t="s">
        <v>94</v>
      </c>
      <c r="I18" s="19" t="s">
        <v>16</v>
      </c>
      <c r="J18" s="19" t="s">
        <v>11</v>
      </c>
      <c r="K18" s="19" t="s">
        <v>21</v>
      </c>
      <c r="L18" s="13">
        <v>606395.45</v>
      </c>
    </row>
    <row r="19" spans="1:12" ht="52.5" customHeight="1">
      <c r="A19" s="17" t="s">
        <v>86</v>
      </c>
      <c r="B19" s="16"/>
      <c r="C19" s="21" t="s">
        <v>87</v>
      </c>
      <c r="D19" s="19" t="s">
        <v>11</v>
      </c>
      <c r="E19" s="19" t="s">
        <v>24</v>
      </c>
      <c r="F19" s="19" t="s">
        <v>29</v>
      </c>
      <c r="G19" s="19" t="s">
        <v>20</v>
      </c>
      <c r="H19" s="19" t="s">
        <v>95</v>
      </c>
      <c r="I19" s="19" t="s">
        <v>16</v>
      </c>
      <c r="J19" s="19" t="s">
        <v>11</v>
      </c>
      <c r="K19" s="19" t="s">
        <v>21</v>
      </c>
      <c r="L19" s="13">
        <v>10008.79</v>
      </c>
    </row>
    <row r="20" spans="1:12" ht="18" customHeight="1">
      <c r="A20" s="42" t="s">
        <v>49</v>
      </c>
      <c r="B20" s="46"/>
      <c r="C20" s="18" t="s">
        <v>55</v>
      </c>
      <c r="D20" s="12" t="s">
        <v>11</v>
      </c>
      <c r="E20" s="12" t="s">
        <v>24</v>
      </c>
      <c r="F20" s="12" t="s">
        <v>27</v>
      </c>
      <c r="G20" s="12" t="s">
        <v>12</v>
      </c>
      <c r="H20" s="12" t="s">
        <v>11</v>
      </c>
      <c r="I20" s="12" t="s">
        <v>12</v>
      </c>
      <c r="J20" s="12" t="s">
        <v>13</v>
      </c>
      <c r="K20" s="12" t="s">
        <v>11</v>
      </c>
      <c r="L20" s="10">
        <f>L21</f>
        <v>0</v>
      </c>
    </row>
    <row r="21" spans="1:12" s="8" customFormat="1" ht="25.5" customHeight="1">
      <c r="A21" s="46"/>
      <c r="B21" s="46"/>
      <c r="C21" s="52" t="s">
        <v>56</v>
      </c>
      <c r="D21" s="19" t="s">
        <v>11</v>
      </c>
      <c r="E21" s="19" t="s">
        <v>24</v>
      </c>
      <c r="F21" s="19" t="s">
        <v>27</v>
      </c>
      <c r="G21" s="19" t="s">
        <v>29</v>
      </c>
      <c r="H21" s="19" t="s">
        <v>22</v>
      </c>
      <c r="I21" s="19" t="s">
        <v>16</v>
      </c>
      <c r="J21" s="19" t="s">
        <v>13</v>
      </c>
      <c r="K21" s="19" t="s">
        <v>21</v>
      </c>
      <c r="L21" s="48">
        <v>0</v>
      </c>
    </row>
    <row r="22" spans="1:12" s="8" customFormat="1" ht="21" customHeight="1">
      <c r="A22" s="42" t="s">
        <v>50</v>
      </c>
      <c r="B22" s="42"/>
      <c r="C22" s="18" t="s">
        <v>30</v>
      </c>
      <c r="D22" s="44" t="s">
        <v>11</v>
      </c>
      <c r="E22" s="12" t="s">
        <v>24</v>
      </c>
      <c r="F22" s="12" t="s">
        <v>31</v>
      </c>
      <c r="G22" s="12" t="s">
        <v>12</v>
      </c>
      <c r="H22" s="12" t="s">
        <v>11</v>
      </c>
      <c r="I22" s="12" t="s">
        <v>12</v>
      </c>
      <c r="J22" s="12" t="s">
        <v>13</v>
      </c>
      <c r="K22" s="12" t="s">
        <v>11</v>
      </c>
      <c r="L22" s="10">
        <f>L23+L25</f>
        <v>509500</v>
      </c>
    </row>
    <row r="23" spans="1:12" s="8" customFormat="1" ht="20.25" customHeight="1">
      <c r="A23" s="42" t="s">
        <v>104</v>
      </c>
      <c r="B23" s="42"/>
      <c r="C23" s="18" t="s">
        <v>32</v>
      </c>
      <c r="D23" s="12" t="s">
        <v>11</v>
      </c>
      <c r="E23" s="12" t="s">
        <v>24</v>
      </c>
      <c r="F23" s="12" t="s">
        <v>31</v>
      </c>
      <c r="G23" s="12" t="s">
        <v>16</v>
      </c>
      <c r="H23" s="12" t="s">
        <v>11</v>
      </c>
      <c r="I23" s="12" t="s">
        <v>12</v>
      </c>
      <c r="J23" s="12" t="s">
        <v>13</v>
      </c>
      <c r="K23" s="12" t="s">
        <v>21</v>
      </c>
      <c r="L23" s="10">
        <f>L24</f>
        <v>30000</v>
      </c>
    </row>
    <row r="24" spans="1:12" ht="36" customHeight="1">
      <c r="A24" s="42"/>
      <c r="B24" s="42"/>
      <c r="C24" s="22" t="s">
        <v>98</v>
      </c>
      <c r="D24" s="19" t="s">
        <v>11</v>
      </c>
      <c r="E24" s="19" t="s">
        <v>24</v>
      </c>
      <c r="F24" s="19" t="s">
        <v>31</v>
      </c>
      <c r="G24" s="19" t="s">
        <v>16</v>
      </c>
      <c r="H24" s="19" t="s">
        <v>25</v>
      </c>
      <c r="I24" s="19" t="s">
        <v>33</v>
      </c>
      <c r="J24" s="19" t="s">
        <v>13</v>
      </c>
      <c r="K24" s="19" t="s">
        <v>21</v>
      </c>
      <c r="L24" s="48">
        <v>30000</v>
      </c>
    </row>
    <row r="25" spans="1:12" ht="20.25" customHeight="1">
      <c r="A25" s="42" t="s">
        <v>105</v>
      </c>
      <c r="B25" s="46"/>
      <c r="C25" s="18" t="s">
        <v>34</v>
      </c>
      <c r="D25" s="12" t="s">
        <v>11</v>
      </c>
      <c r="E25" s="12" t="s">
        <v>24</v>
      </c>
      <c r="F25" s="12" t="s">
        <v>31</v>
      </c>
      <c r="G25" s="12" t="s">
        <v>31</v>
      </c>
      <c r="H25" s="12" t="s">
        <v>11</v>
      </c>
      <c r="I25" s="12" t="s">
        <v>12</v>
      </c>
      <c r="J25" s="12" t="s">
        <v>13</v>
      </c>
      <c r="K25" s="12" t="s">
        <v>21</v>
      </c>
      <c r="L25" s="10">
        <f>L26+L28</f>
        <v>479500</v>
      </c>
    </row>
    <row r="26" spans="1:12" ht="29.25" customHeight="1">
      <c r="A26" s="42" t="s">
        <v>106</v>
      </c>
      <c r="B26" s="46"/>
      <c r="C26" s="18" t="s">
        <v>99</v>
      </c>
      <c r="D26" s="12" t="s">
        <v>11</v>
      </c>
      <c r="E26" s="12" t="s">
        <v>24</v>
      </c>
      <c r="F26" s="12" t="s">
        <v>31</v>
      </c>
      <c r="G26" s="12" t="s">
        <v>31</v>
      </c>
      <c r="H26" s="12" t="s">
        <v>25</v>
      </c>
      <c r="I26" s="12" t="s">
        <v>12</v>
      </c>
      <c r="J26" s="12" t="s">
        <v>13</v>
      </c>
      <c r="K26" s="12" t="s">
        <v>21</v>
      </c>
      <c r="L26" s="10">
        <f>L27</f>
        <v>344500</v>
      </c>
    </row>
    <row r="27" spans="1:12" ht="33.75" customHeight="1">
      <c r="A27" s="42"/>
      <c r="B27" s="46"/>
      <c r="C27" s="22" t="s">
        <v>100</v>
      </c>
      <c r="D27" s="19" t="s">
        <v>11</v>
      </c>
      <c r="E27" s="19" t="s">
        <v>24</v>
      </c>
      <c r="F27" s="19" t="s">
        <v>31</v>
      </c>
      <c r="G27" s="19" t="s">
        <v>31</v>
      </c>
      <c r="H27" s="19" t="s">
        <v>101</v>
      </c>
      <c r="I27" s="19" t="s">
        <v>33</v>
      </c>
      <c r="J27" s="19" t="s">
        <v>13</v>
      </c>
      <c r="K27" s="19" t="s">
        <v>21</v>
      </c>
      <c r="L27" s="48">
        <v>344500</v>
      </c>
    </row>
    <row r="28" spans="1:12" ht="20.25" customHeight="1">
      <c r="A28" s="42" t="s">
        <v>107</v>
      </c>
      <c r="B28" s="46"/>
      <c r="C28" s="18" t="s">
        <v>102</v>
      </c>
      <c r="D28" s="12" t="s">
        <v>11</v>
      </c>
      <c r="E28" s="12" t="s">
        <v>24</v>
      </c>
      <c r="F28" s="12" t="s">
        <v>31</v>
      </c>
      <c r="G28" s="12" t="s">
        <v>31</v>
      </c>
      <c r="H28" s="12" t="s">
        <v>113</v>
      </c>
      <c r="I28" s="12" t="s">
        <v>12</v>
      </c>
      <c r="J28" s="12" t="s">
        <v>13</v>
      </c>
      <c r="K28" s="12" t="s">
        <v>21</v>
      </c>
      <c r="L28" s="10">
        <f>L29</f>
        <v>135000</v>
      </c>
    </row>
    <row r="29" spans="1:12" ht="33.75" customHeight="1">
      <c r="A29" s="42"/>
      <c r="B29" s="46"/>
      <c r="C29" s="22" t="s">
        <v>103</v>
      </c>
      <c r="D29" s="53" t="s">
        <v>11</v>
      </c>
      <c r="E29" s="53" t="s">
        <v>24</v>
      </c>
      <c r="F29" s="53" t="s">
        <v>31</v>
      </c>
      <c r="G29" s="53" t="s">
        <v>31</v>
      </c>
      <c r="H29" s="53" t="s">
        <v>112</v>
      </c>
      <c r="I29" s="53" t="s">
        <v>33</v>
      </c>
      <c r="J29" s="53" t="s">
        <v>13</v>
      </c>
      <c r="K29" s="53" t="s">
        <v>21</v>
      </c>
      <c r="L29" s="48">
        <v>135000</v>
      </c>
    </row>
    <row r="30" spans="1:12" ht="3" customHeight="1" hidden="1">
      <c r="A30" s="42"/>
      <c r="B30" s="46"/>
      <c r="C30" s="52"/>
      <c r="D30" s="53" t="s">
        <v>19</v>
      </c>
      <c r="E30" s="53" t="s">
        <v>24</v>
      </c>
      <c r="F30" s="53" t="s">
        <v>31</v>
      </c>
      <c r="G30" s="53" t="s">
        <v>31</v>
      </c>
      <c r="H30" s="53" t="s">
        <v>66</v>
      </c>
      <c r="I30" s="53" t="s">
        <v>33</v>
      </c>
      <c r="J30" s="53" t="s">
        <v>13</v>
      </c>
      <c r="K30" s="53" t="s">
        <v>21</v>
      </c>
      <c r="L30" s="48">
        <v>250000</v>
      </c>
    </row>
    <row r="31" spans="1:12" ht="21" customHeight="1">
      <c r="A31" s="42" t="s">
        <v>90</v>
      </c>
      <c r="B31" s="46"/>
      <c r="C31" s="54" t="s">
        <v>48</v>
      </c>
      <c r="D31" s="12" t="s">
        <v>11</v>
      </c>
      <c r="E31" s="12" t="s">
        <v>24</v>
      </c>
      <c r="F31" s="12" t="s">
        <v>53</v>
      </c>
      <c r="G31" s="12" t="s">
        <v>12</v>
      </c>
      <c r="H31" s="12" t="s">
        <v>11</v>
      </c>
      <c r="I31" s="12" t="s">
        <v>12</v>
      </c>
      <c r="J31" s="12" t="s">
        <v>13</v>
      </c>
      <c r="K31" s="12" t="s">
        <v>11</v>
      </c>
      <c r="L31" s="10">
        <f>L32</f>
        <v>5000</v>
      </c>
    </row>
    <row r="32" spans="1:12" ht="42" customHeight="1">
      <c r="A32" s="42" t="s">
        <v>109</v>
      </c>
      <c r="B32" s="46"/>
      <c r="C32" s="54" t="s">
        <v>54</v>
      </c>
      <c r="D32" s="12" t="s">
        <v>11</v>
      </c>
      <c r="E32" s="12" t="s">
        <v>24</v>
      </c>
      <c r="F32" s="12" t="s">
        <v>53</v>
      </c>
      <c r="G32" s="12" t="s">
        <v>35</v>
      </c>
      <c r="H32" s="12" t="s">
        <v>11</v>
      </c>
      <c r="I32" s="12" t="s">
        <v>16</v>
      </c>
      <c r="J32" s="12" t="s">
        <v>13</v>
      </c>
      <c r="K32" s="12" t="s">
        <v>21</v>
      </c>
      <c r="L32" s="10">
        <f>L33</f>
        <v>5000</v>
      </c>
    </row>
    <row r="33" spans="1:12" ht="54.75" customHeight="1">
      <c r="A33" s="42" t="s">
        <v>110</v>
      </c>
      <c r="B33" s="46"/>
      <c r="C33" s="15" t="s">
        <v>52</v>
      </c>
      <c r="D33" s="19" t="s">
        <v>11</v>
      </c>
      <c r="E33" s="19" t="s">
        <v>24</v>
      </c>
      <c r="F33" s="19" t="s">
        <v>53</v>
      </c>
      <c r="G33" s="19" t="s">
        <v>35</v>
      </c>
      <c r="H33" s="19" t="s">
        <v>23</v>
      </c>
      <c r="I33" s="19" t="s">
        <v>16</v>
      </c>
      <c r="J33" s="19" t="s">
        <v>13</v>
      </c>
      <c r="K33" s="19" t="s">
        <v>21</v>
      </c>
      <c r="L33" s="48">
        <v>5000</v>
      </c>
    </row>
    <row r="34" spans="1:12" s="9" customFormat="1" ht="21" customHeight="1">
      <c r="A34" s="55" t="s">
        <v>91</v>
      </c>
      <c r="B34" s="46"/>
      <c r="C34" s="56" t="s">
        <v>37</v>
      </c>
      <c r="D34" s="57" t="s">
        <v>11</v>
      </c>
      <c r="E34" s="57" t="s">
        <v>24</v>
      </c>
      <c r="F34" s="57" t="s">
        <v>38</v>
      </c>
      <c r="G34" s="57" t="s">
        <v>12</v>
      </c>
      <c r="H34" s="57" t="s">
        <v>11</v>
      </c>
      <c r="I34" s="57" t="s">
        <v>12</v>
      </c>
      <c r="J34" s="57" t="s">
        <v>13</v>
      </c>
      <c r="K34" s="57" t="s">
        <v>11</v>
      </c>
      <c r="L34" s="58">
        <f>L35</f>
        <v>4317.78</v>
      </c>
    </row>
    <row r="35" spans="1:12" ht="17.25" customHeight="1">
      <c r="A35" s="42" t="s">
        <v>111</v>
      </c>
      <c r="B35" s="46"/>
      <c r="C35" s="15" t="s">
        <v>65</v>
      </c>
      <c r="D35" s="53" t="s">
        <v>11</v>
      </c>
      <c r="E35" s="53" t="s">
        <v>24</v>
      </c>
      <c r="F35" s="53" t="s">
        <v>38</v>
      </c>
      <c r="G35" s="53" t="s">
        <v>27</v>
      </c>
      <c r="H35" s="53" t="s">
        <v>36</v>
      </c>
      <c r="I35" s="53" t="s">
        <v>33</v>
      </c>
      <c r="J35" s="53" t="s">
        <v>13</v>
      </c>
      <c r="K35" s="53" t="s">
        <v>39</v>
      </c>
      <c r="L35" s="48">
        <v>4317.78</v>
      </c>
    </row>
    <row r="36" spans="1:12" ht="19.5" customHeight="1">
      <c r="A36" s="42" t="s">
        <v>51</v>
      </c>
      <c r="B36" s="46"/>
      <c r="C36" s="59" t="s">
        <v>57</v>
      </c>
      <c r="D36" s="60" t="s">
        <v>11</v>
      </c>
      <c r="E36" s="60" t="s">
        <v>40</v>
      </c>
      <c r="F36" s="60" t="s">
        <v>12</v>
      </c>
      <c r="G36" s="60" t="s">
        <v>12</v>
      </c>
      <c r="H36" s="60" t="s">
        <v>11</v>
      </c>
      <c r="I36" s="60" t="s">
        <v>12</v>
      </c>
      <c r="J36" s="60" t="s">
        <v>13</v>
      </c>
      <c r="K36" s="60" t="s">
        <v>11</v>
      </c>
      <c r="L36" s="10">
        <f>L37+L49</f>
        <v>3318672.04</v>
      </c>
    </row>
    <row r="37" spans="1:12" s="9" customFormat="1" ht="34.5" customHeight="1">
      <c r="A37" s="42" t="s">
        <v>14</v>
      </c>
      <c r="B37" s="42"/>
      <c r="C37" s="54" t="s">
        <v>58</v>
      </c>
      <c r="D37" s="44" t="s">
        <v>11</v>
      </c>
      <c r="E37" s="12" t="s">
        <v>40</v>
      </c>
      <c r="F37" s="12" t="s">
        <v>20</v>
      </c>
      <c r="G37" s="12" t="s">
        <v>12</v>
      </c>
      <c r="H37" s="12" t="s">
        <v>11</v>
      </c>
      <c r="I37" s="12" t="s">
        <v>12</v>
      </c>
      <c r="J37" s="12" t="s">
        <v>13</v>
      </c>
      <c r="K37" s="12" t="s">
        <v>11</v>
      </c>
      <c r="L37" s="10">
        <f>L38+L40+L43+L46</f>
        <v>3248220.21</v>
      </c>
    </row>
    <row r="38" spans="1:12" ht="33.75" customHeight="1">
      <c r="A38" s="42" t="s">
        <v>17</v>
      </c>
      <c r="B38" s="42"/>
      <c r="C38" s="18" t="s">
        <v>59</v>
      </c>
      <c r="D38" s="44" t="s">
        <v>11</v>
      </c>
      <c r="E38" s="12" t="s">
        <v>40</v>
      </c>
      <c r="F38" s="12" t="s">
        <v>20</v>
      </c>
      <c r="G38" s="12" t="s">
        <v>16</v>
      </c>
      <c r="H38" s="12" t="s">
        <v>11</v>
      </c>
      <c r="I38" s="12" t="s">
        <v>12</v>
      </c>
      <c r="J38" s="12" t="s">
        <v>13</v>
      </c>
      <c r="K38" s="12" t="s">
        <v>41</v>
      </c>
      <c r="L38" s="10">
        <f>SUM(L39:L39)</f>
        <v>774000</v>
      </c>
    </row>
    <row r="39" spans="1:12" ht="23.25" customHeight="1">
      <c r="A39" s="46"/>
      <c r="B39" s="46"/>
      <c r="C39" s="52" t="s">
        <v>60</v>
      </c>
      <c r="D39" s="19" t="s">
        <v>11</v>
      </c>
      <c r="E39" s="19" t="s">
        <v>40</v>
      </c>
      <c r="F39" s="19" t="s">
        <v>20</v>
      </c>
      <c r="G39" s="19" t="s">
        <v>16</v>
      </c>
      <c r="H39" s="19" t="s">
        <v>45</v>
      </c>
      <c r="I39" s="19" t="s">
        <v>33</v>
      </c>
      <c r="J39" s="19" t="s">
        <v>13</v>
      </c>
      <c r="K39" s="19" t="s">
        <v>41</v>
      </c>
      <c r="L39" s="48">
        <v>774000</v>
      </c>
    </row>
    <row r="40" spans="1:12" ht="30" customHeight="1">
      <c r="A40" s="42" t="s">
        <v>42</v>
      </c>
      <c r="B40" s="46"/>
      <c r="C40" s="18" t="s">
        <v>64</v>
      </c>
      <c r="D40" s="44" t="s">
        <v>11</v>
      </c>
      <c r="E40" s="12" t="s">
        <v>40</v>
      </c>
      <c r="F40" s="12" t="s">
        <v>20</v>
      </c>
      <c r="G40" s="12" t="s">
        <v>20</v>
      </c>
      <c r="H40" s="12" t="s">
        <v>11</v>
      </c>
      <c r="I40" s="12" t="s">
        <v>12</v>
      </c>
      <c r="J40" s="12" t="s">
        <v>13</v>
      </c>
      <c r="K40" s="12" t="s">
        <v>41</v>
      </c>
      <c r="L40" s="10">
        <f>L41+L42</f>
        <v>2127433</v>
      </c>
    </row>
    <row r="41" spans="1:12" s="9" customFormat="1" ht="62.25" customHeight="1">
      <c r="A41" s="42"/>
      <c r="B41" s="46"/>
      <c r="C41" s="23" t="s">
        <v>75</v>
      </c>
      <c r="D41" s="19" t="s">
        <v>11</v>
      </c>
      <c r="E41" s="19" t="s">
        <v>40</v>
      </c>
      <c r="F41" s="19" t="s">
        <v>20</v>
      </c>
      <c r="G41" s="19" t="s">
        <v>20</v>
      </c>
      <c r="H41" s="19" t="s">
        <v>76</v>
      </c>
      <c r="I41" s="19" t="s">
        <v>33</v>
      </c>
      <c r="J41" s="19" t="s">
        <v>13</v>
      </c>
      <c r="K41" s="19" t="s">
        <v>41</v>
      </c>
      <c r="L41" s="48"/>
    </row>
    <row r="42" spans="1:13" ht="18.75" customHeight="1">
      <c r="A42" s="46"/>
      <c r="B42" s="46"/>
      <c r="C42" s="15" t="s">
        <v>47</v>
      </c>
      <c r="D42" s="19" t="s">
        <v>11</v>
      </c>
      <c r="E42" s="19" t="s">
        <v>40</v>
      </c>
      <c r="F42" s="19" t="s">
        <v>20</v>
      </c>
      <c r="G42" s="19" t="s">
        <v>20</v>
      </c>
      <c r="H42" s="19" t="s">
        <v>46</v>
      </c>
      <c r="I42" s="19" t="s">
        <v>33</v>
      </c>
      <c r="J42" s="19" t="s">
        <v>13</v>
      </c>
      <c r="K42" s="19" t="s">
        <v>41</v>
      </c>
      <c r="L42" s="48">
        <f>490300+800000+833333+3800</f>
        <v>2127433</v>
      </c>
      <c r="M42" s="2"/>
    </row>
    <row r="43" spans="1:13" ht="30.75" customHeight="1">
      <c r="A43" s="42" t="s">
        <v>43</v>
      </c>
      <c r="B43" s="42"/>
      <c r="C43" s="18" t="s">
        <v>61</v>
      </c>
      <c r="D43" s="44" t="s">
        <v>11</v>
      </c>
      <c r="E43" s="12" t="s">
        <v>40</v>
      </c>
      <c r="F43" s="12" t="s">
        <v>20</v>
      </c>
      <c r="G43" s="12" t="s">
        <v>29</v>
      </c>
      <c r="H43" s="12" t="s">
        <v>11</v>
      </c>
      <c r="I43" s="12" t="s">
        <v>12</v>
      </c>
      <c r="J43" s="12" t="s">
        <v>13</v>
      </c>
      <c r="K43" s="12" t="s">
        <v>41</v>
      </c>
      <c r="L43" s="10">
        <f>L44+L45</f>
        <v>72000</v>
      </c>
      <c r="M43" s="2"/>
    </row>
    <row r="44" spans="1:13" ht="28.5" customHeight="1">
      <c r="A44" s="46"/>
      <c r="B44" s="46"/>
      <c r="C44" s="61" t="s">
        <v>62</v>
      </c>
      <c r="D44" s="19" t="s">
        <v>11</v>
      </c>
      <c r="E44" s="19" t="s">
        <v>40</v>
      </c>
      <c r="F44" s="19" t="s">
        <v>20</v>
      </c>
      <c r="G44" s="19" t="s">
        <v>29</v>
      </c>
      <c r="H44" s="19" t="s">
        <v>63</v>
      </c>
      <c r="I44" s="19" t="s">
        <v>33</v>
      </c>
      <c r="J44" s="19" t="s">
        <v>13</v>
      </c>
      <c r="K44" s="19" t="s">
        <v>41</v>
      </c>
      <c r="L44" s="48">
        <v>70000</v>
      </c>
      <c r="M44" s="2"/>
    </row>
    <row r="45" spans="1:13" ht="38.25" customHeight="1">
      <c r="A45" s="46"/>
      <c r="B45" s="46"/>
      <c r="C45" s="24" t="s">
        <v>77</v>
      </c>
      <c r="D45" s="62" t="s">
        <v>11</v>
      </c>
      <c r="E45" s="62" t="s">
        <v>40</v>
      </c>
      <c r="F45" s="62" t="s">
        <v>20</v>
      </c>
      <c r="G45" s="62" t="s">
        <v>29</v>
      </c>
      <c r="H45" s="62" t="s">
        <v>74</v>
      </c>
      <c r="I45" s="62" t="s">
        <v>33</v>
      </c>
      <c r="J45" s="62" t="s">
        <v>13</v>
      </c>
      <c r="K45" s="62" t="s">
        <v>41</v>
      </c>
      <c r="L45" s="14">
        <v>2000</v>
      </c>
      <c r="M45" s="2"/>
    </row>
    <row r="46" spans="1:12" ht="15.75">
      <c r="A46" s="42" t="s">
        <v>67</v>
      </c>
      <c r="B46" s="42"/>
      <c r="C46" s="18" t="s">
        <v>68</v>
      </c>
      <c r="D46" s="12" t="s">
        <v>11</v>
      </c>
      <c r="E46" s="12" t="s">
        <v>40</v>
      </c>
      <c r="F46" s="12" t="s">
        <v>20</v>
      </c>
      <c r="G46" s="12" t="s">
        <v>35</v>
      </c>
      <c r="H46" s="12" t="s">
        <v>11</v>
      </c>
      <c r="I46" s="12" t="s">
        <v>12</v>
      </c>
      <c r="J46" s="12" t="s">
        <v>13</v>
      </c>
      <c r="K46" s="12" t="s">
        <v>41</v>
      </c>
      <c r="L46" s="10">
        <f>L47+L48</f>
        <v>274787.21</v>
      </c>
    </row>
    <row r="47" spans="1:12" ht="57.75" customHeight="1">
      <c r="A47" s="46"/>
      <c r="B47" s="46"/>
      <c r="C47" s="22" t="s">
        <v>69</v>
      </c>
      <c r="D47" s="19" t="s">
        <v>11</v>
      </c>
      <c r="E47" s="19" t="s">
        <v>40</v>
      </c>
      <c r="F47" s="19" t="s">
        <v>20</v>
      </c>
      <c r="G47" s="19" t="s">
        <v>35</v>
      </c>
      <c r="H47" s="19" t="s">
        <v>70</v>
      </c>
      <c r="I47" s="19" t="s">
        <v>33</v>
      </c>
      <c r="J47" s="19" t="s">
        <v>13</v>
      </c>
      <c r="K47" s="19" t="s">
        <v>41</v>
      </c>
      <c r="L47" s="48"/>
    </row>
    <row r="48" spans="1:12" ht="59.25" customHeight="1">
      <c r="A48" s="46"/>
      <c r="B48" s="46"/>
      <c r="C48" s="26" t="s">
        <v>117</v>
      </c>
      <c r="D48" s="19" t="s">
        <v>11</v>
      </c>
      <c r="E48" s="19" t="s">
        <v>40</v>
      </c>
      <c r="F48" s="19" t="s">
        <v>20</v>
      </c>
      <c r="G48" s="19" t="s">
        <v>35</v>
      </c>
      <c r="H48" s="19" t="s">
        <v>118</v>
      </c>
      <c r="I48" s="19" t="s">
        <v>33</v>
      </c>
      <c r="J48" s="19" t="s">
        <v>13</v>
      </c>
      <c r="K48" s="19" t="s">
        <v>41</v>
      </c>
      <c r="L48" s="48">
        <v>274787.21</v>
      </c>
    </row>
    <row r="49" spans="1:15" ht="24.75" customHeight="1">
      <c r="A49" s="42" t="s">
        <v>28</v>
      </c>
      <c r="B49" s="46"/>
      <c r="C49" s="63" t="s">
        <v>119</v>
      </c>
      <c r="D49" s="12" t="s">
        <v>11</v>
      </c>
      <c r="E49" s="12" t="s">
        <v>40</v>
      </c>
      <c r="F49" s="12" t="s">
        <v>120</v>
      </c>
      <c r="G49" s="12" t="s">
        <v>12</v>
      </c>
      <c r="H49" s="12" t="s">
        <v>11</v>
      </c>
      <c r="I49" s="12" t="s">
        <v>12</v>
      </c>
      <c r="J49" s="12" t="s">
        <v>13</v>
      </c>
      <c r="K49" s="12" t="s">
        <v>39</v>
      </c>
      <c r="L49" s="10">
        <f>L50+L51+L52</f>
        <v>70451.83</v>
      </c>
      <c r="M49" s="27"/>
      <c r="N49" s="27"/>
      <c r="O49" s="27"/>
    </row>
    <row r="50" spans="1:15" ht="31.5" customHeight="1">
      <c r="A50" s="42"/>
      <c r="B50" s="46"/>
      <c r="C50" s="28" t="s">
        <v>121</v>
      </c>
      <c r="D50" s="29" t="s">
        <v>11</v>
      </c>
      <c r="E50" s="29" t="s">
        <v>40</v>
      </c>
      <c r="F50" s="29" t="s">
        <v>120</v>
      </c>
      <c r="G50" s="29" t="s">
        <v>27</v>
      </c>
      <c r="H50" s="29" t="s">
        <v>25</v>
      </c>
      <c r="I50" s="29" t="s">
        <v>27</v>
      </c>
      <c r="J50" s="29" t="s">
        <v>13</v>
      </c>
      <c r="K50" s="29" t="s">
        <v>39</v>
      </c>
      <c r="L50" s="48">
        <v>0</v>
      </c>
      <c r="M50" s="27"/>
      <c r="N50" s="27"/>
      <c r="O50" s="27"/>
    </row>
    <row r="51" spans="1:15" ht="30.75" customHeight="1">
      <c r="A51" s="42"/>
      <c r="B51" s="46"/>
      <c r="C51" s="28" t="s">
        <v>121</v>
      </c>
      <c r="D51" s="29" t="s">
        <v>11</v>
      </c>
      <c r="E51" s="29" t="s">
        <v>40</v>
      </c>
      <c r="F51" s="29" t="s">
        <v>120</v>
      </c>
      <c r="G51" s="29" t="s">
        <v>27</v>
      </c>
      <c r="H51" s="29" t="s">
        <v>25</v>
      </c>
      <c r="I51" s="29" t="s">
        <v>27</v>
      </c>
      <c r="J51" s="29" t="s">
        <v>122</v>
      </c>
      <c r="K51" s="29" t="s">
        <v>39</v>
      </c>
      <c r="L51" s="48">
        <v>10915.07</v>
      </c>
      <c r="M51" s="27"/>
      <c r="N51" s="27"/>
      <c r="O51" s="27"/>
    </row>
    <row r="52" spans="1:15" ht="39.75" customHeight="1">
      <c r="A52" s="46"/>
      <c r="B52" s="46"/>
      <c r="C52" s="28" t="s">
        <v>121</v>
      </c>
      <c r="D52" s="29" t="s">
        <v>11</v>
      </c>
      <c r="E52" s="29" t="s">
        <v>40</v>
      </c>
      <c r="F52" s="29" t="s">
        <v>120</v>
      </c>
      <c r="G52" s="29" t="s">
        <v>27</v>
      </c>
      <c r="H52" s="29" t="s">
        <v>25</v>
      </c>
      <c r="I52" s="29" t="s">
        <v>27</v>
      </c>
      <c r="J52" s="29" t="s">
        <v>123</v>
      </c>
      <c r="K52" s="29" t="s">
        <v>39</v>
      </c>
      <c r="L52" s="48">
        <v>59536.76</v>
      </c>
      <c r="M52" s="27"/>
      <c r="N52" s="27"/>
      <c r="O52" s="27"/>
    </row>
    <row r="53" spans="1:12" ht="21.75" customHeight="1">
      <c r="A53" s="42"/>
      <c r="B53" s="42"/>
      <c r="C53" s="64" t="s">
        <v>44</v>
      </c>
      <c r="D53" s="60"/>
      <c r="E53" s="60"/>
      <c r="F53" s="60"/>
      <c r="G53" s="60"/>
      <c r="H53" s="60"/>
      <c r="I53" s="60"/>
      <c r="J53" s="60"/>
      <c r="K53" s="60"/>
      <c r="L53" s="10">
        <f>L8+L36</f>
        <v>5101282</v>
      </c>
    </row>
    <row r="55" spans="3:4" ht="15.75">
      <c r="C55" s="25"/>
      <c r="D55" s="25"/>
    </row>
  </sheetData>
  <sheetProtection/>
  <mergeCells count="6">
    <mergeCell ref="L6:L7"/>
    <mergeCell ref="A4:K4"/>
    <mergeCell ref="A6:A7"/>
    <mergeCell ref="C6:C7"/>
    <mergeCell ref="D6:K6"/>
    <mergeCell ref="D1:L3"/>
  </mergeCells>
  <printOptions/>
  <pageMargins left="0.7874015748031497" right="0.17" top="0.3937007874015748" bottom="0.23" header="0.5118110236220472" footer="0.23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">
      <selection activeCell="A49" sqref="A49"/>
    </sheetView>
  </sheetViews>
  <sheetFormatPr defaultColWidth="9.00390625" defaultRowHeight="12.75"/>
  <cols>
    <col min="1" max="1" width="3.75390625" style="1" customWidth="1"/>
    <col min="2" max="2" width="9.375" style="2" hidden="1" customWidth="1"/>
    <col min="3" max="3" width="29.00390625" style="1" customWidth="1"/>
    <col min="4" max="4" width="4.875" style="3" customWidth="1"/>
    <col min="5" max="5" width="3.75390625" style="3" customWidth="1"/>
    <col min="6" max="6" width="4.625" style="3" customWidth="1"/>
    <col min="7" max="7" width="5.25390625" style="3" customWidth="1"/>
    <col min="8" max="8" width="5.875" style="3" customWidth="1"/>
    <col min="9" max="9" width="4.875" style="3" customWidth="1"/>
    <col min="10" max="10" width="5.875" style="3" customWidth="1"/>
    <col min="11" max="11" width="5.00390625" style="3" customWidth="1"/>
    <col min="12" max="12" width="10.00390625" style="1" customWidth="1"/>
    <col min="13" max="13" width="10.125" style="1" customWidth="1"/>
    <col min="14" max="14" width="9.00390625" style="1" customWidth="1"/>
    <col min="15" max="16384" width="9.125" style="1" customWidth="1"/>
  </cols>
  <sheetData>
    <row r="1" spans="4:11" ht="15.75">
      <c r="D1" s="41"/>
      <c r="E1" s="41"/>
      <c r="F1" s="41"/>
      <c r="G1" s="41"/>
      <c r="H1" s="41"/>
      <c r="I1" s="41"/>
      <c r="J1" s="41"/>
      <c r="K1" s="41"/>
    </row>
    <row r="2" spans="1:12" ht="16.5" customHeight="1">
      <c r="A2" s="33" t="s">
        <v>114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ht="16.5" customHeight="1">
      <c r="J3" s="3" t="s">
        <v>71</v>
      </c>
    </row>
    <row r="4" spans="1:14" s="5" customFormat="1" ht="42.75" customHeight="1">
      <c r="A4" s="34" t="s">
        <v>0</v>
      </c>
      <c r="B4" s="4"/>
      <c r="C4" s="66" t="s">
        <v>1</v>
      </c>
      <c r="D4" s="82" t="s">
        <v>2</v>
      </c>
      <c r="E4" s="83"/>
      <c r="F4" s="83"/>
      <c r="G4" s="83"/>
      <c r="H4" s="83"/>
      <c r="I4" s="83"/>
      <c r="J4" s="83"/>
      <c r="K4" s="84"/>
      <c r="L4" s="85" t="s">
        <v>124</v>
      </c>
      <c r="M4" s="85" t="s">
        <v>115</v>
      </c>
      <c r="N4" s="85" t="s">
        <v>116</v>
      </c>
    </row>
    <row r="5" spans="1:14" s="5" customFormat="1" ht="63" customHeight="1">
      <c r="A5" s="35"/>
      <c r="B5" s="6"/>
      <c r="C5" s="67"/>
      <c r="D5" s="86" t="s">
        <v>3</v>
      </c>
      <c r="E5" s="86" t="s">
        <v>72</v>
      </c>
      <c r="F5" s="86" t="s">
        <v>4</v>
      </c>
      <c r="G5" s="86" t="s">
        <v>5</v>
      </c>
      <c r="H5" s="86" t="s">
        <v>6</v>
      </c>
      <c r="I5" s="86" t="s">
        <v>73</v>
      </c>
      <c r="J5" s="86" t="s">
        <v>7</v>
      </c>
      <c r="K5" s="86" t="s">
        <v>8</v>
      </c>
      <c r="L5" s="87"/>
      <c r="M5" s="87"/>
      <c r="N5" s="87"/>
    </row>
    <row r="6" spans="1:14" s="7" customFormat="1" ht="23.25" customHeight="1">
      <c r="A6" s="42" t="s">
        <v>9</v>
      </c>
      <c r="B6" s="42"/>
      <c r="C6" s="68" t="s">
        <v>10</v>
      </c>
      <c r="D6" s="88" t="s">
        <v>11</v>
      </c>
      <c r="E6" s="88">
        <v>1</v>
      </c>
      <c r="F6" s="88" t="s">
        <v>12</v>
      </c>
      <c r="G6" s="89" t="s">
        <v>12</v>
      </c>
      <c r="H6" s="89" t="s">
        <v>11</v>
      </c>
      <c r="I6" s="89" t="s">
        <v>12</v>
      </c>
      <c r="J6" s="89" t="s">
        <v>13</v>
      </c>
      <c r="K6" s="89" t="s">
        <v>11</v>
      </c>
      <c r="L6" s="90">
        <f>L7+L12+L18+L20+L29+L32</f>
        <v>1723109.96</v>
      </c>
      <c r="M6" s="90">
        <f>M7+M12+M18+M20+M29+M32</f>
        <v>1782609.96</v>
      </c>
      <c r="N6" s="90">
        <f>M6-L6</f>
        <v>59500</v>
      </c>
    </row>
    <row r="7" spans="1:14" s="8" customFormat="1" ht="22.5" customHeight="1">
      <c r="A7" s="42" t="s">
        <v>14</v>
      </c>
      <c r="B7" s="42"/>
      <c r="C7" s="69" t="s">
        <v>15</v>
      </c>
      <c r="D7" s="88" t="s">
        <v>11</v>
      </c>
      <c r="E7" s="88">
        <v>1</v>
      </c>
      <c r="F7" s="88" t="s">
        <v>16</v>
      </c>
      <c r="G7" s="89" t="s">
        <v>12</v>
      </c>
      <c r="H7" s="89" t="s">
        <v>11</v>
      </c>
      <c r="I7" s="89" t="s">
        <v>12</v>
      </c>
      <c r="J7" s="89" t="s">
        <v>13</v>
      </c>
      <c r="K7" s="89" t="s">
        <v>11</v>
      </c>
      <c r="L7" s="90">
        <f>L8</f>
        <v>330000</v>
      </c>
      <c r="M7" s="90">
        <f>M8</f>
        <v>330000</v>
      </c>
      <c r="N7" s="90">
        <f aca="true" t="shared" si="0" ref="N7:N51">M7-L7</f>
        <v>0</v>
      </c>
    </row>
    <row r="8" spans="1:14" s="9" customFormat="1" ht="24.75" customHeight="1">
      <c r="A8" s="42" t="s">
        <v>17</v>
      </c>
      <c r="B8" s="42"/>
      <c r="C8" s="69" t="s">
        <v>18</v>
      </c>
      <c r="D8" s="89" t="s">
        <v>11</v>
      </c>
      <c r="E8" s="88">
        <v>1</v>
      </c>
      <c r="F8" s="88" t="s">
        <v>16</v>
      </c>
      <c r="G8" s="89" t="s">
        <v>20</v>
      </c>
      <c r="H8" s="89" t="s">
        <v>11</v>
      </c>
      <c r="I8" s="89" t="s">
        <v>16</v>
      </c>
      <c r="J8" s="89" t="s">
        <v>13</v>
      </c>
      <c r="K8" s="89" t="s">
        <v>21</v>
      </c>
      <c r="L8" s="90">
        <f>L9+L10+L11</f>
        <v>330000</v>
      </c>
      <c r="M8" s="90">
        <f>M9+M10+M11</f>
        <v>330000</v>
      </c>
      <c r="N8" s="90">
        <f t="shared" si="0"/>
        <v>0</v>
      </c>
    </row>
    <row r="9" spans="1:14" ht="93" customHeight="1">
      <c r="A9" s="46"/>
      <c r="B9" s="46"/>
      <c r="C9" s="70" t="s">
        <v>125</v>
      </c>
      <c r="D9" s="91" t="s">
        <v>11</v>
      </c>
      <c r="E9" s="92">
        <v>1</v>
      </c>
      <c r="F9" s="92" t="s">
        <v>16</v>
      </c>
      <c r="G9" s="91" t="s">
        <v>20</v>
      </c>
      <c r="H9" s="91" t="s">
        <v>22</v>
      </c>
      <c r="I9" s="91" t="s">
        <v>16</v>
      </c>
      <c r="J9" s="91" t="s">
        <v>13</v>
      </c>
      <c r="K9" s="91" t="s">
        <v>21</v>
      </c>
      <c r="L9" s="93">
        <v>330000</v>
      </c>
      <c r="M9" s="93">
        <v>330000</v>
      </c>
      <c r="N9" s="90">
        <f t="shared" si="0"/>
        <v>0</v>
      </c>
    </row>
    <row r="10" spans="1:14" ht="70.5" customHeight="1">
      <c r="A10" s="46"/>
      <c r="B10" s="46"/>
      <c r="C10" s="70" t="s">
        <v>88</v>
      </c>
      <c r="D10" s="91" t="s">
        <v>11</v>
      </c>
      <c r="E10" s="92">
        <v>1</v>
      </c>
      <c r="F10" s="92" t="s">
        <v>16</v>
      </c>
      <c r="G10" s="91" t="s">
        <v>20</v>
      </c>
      <c r="H10" s="91" t="s">
        <v>23</v>
      </c>
      <c r="I10" s="91" t="s">
        <v>16</v>
      </c>
      <c r="J10" s="91" t="s">
        <v>13</v>
      </c>
      <c r="K10" s="91" t="s">
        <v>21</v>
      </c>
      <c r="L10" s="93">
        <v>0</v>
      </c>
      <c r="M10" s="93">
        <v>0</v>
      </c>
      <c r="N10" s="90">
        <f t="shared" si="0"/>
        <v>0</v>
      </c>
    </row>
    <row r="11" spans="1:14" ht="62.25" customHeight="1">
      <c r="A11" s="46"/>
      <c r="B11" s="46"/>
      <c r="C11" s="71" t="s">
        <v>89</v>
      </c>
      <c r="D11" s="91" t="s">
        <v>11</v>
      </c>
      <c r="E11" s="92">
        <v>1</v>
      </c>
      <c r="F11" s="92" t="s">
        <v>16</v>
      </c>
      <c r="G11" s="91" t="s">
        <v>20</v>
      </c>
      <c r="H11" s="91" t="s">
        <v>25</v>
      </c>
      <c r="I11" s="91" t="s">
        <v>16</v>
      </c>
      <c r="J11" s="91" t="s">
        <v>13</v>
      </c>
      <c r="K11" s="91" t="s">
        <v>21</v>
      </c>
      <c r="L11" s="93">
        <v>0</v>
      </c>
      <c r="M11" s="93">
        <v>0</v>
      </c>
      <c r="N11" s="90">
        <f t="shared" si="0"/>
        <v>0</v>
      </c>
    </row>
    <row r="12" spans="1:14" ht="45.75" customHeight="1">
      <c r="A12" s="49" t="s">
        <v>26</v>
      </c>
      <c r="B12" s="16"/>
      <c r="C12" s="65" t="s">
        <v>78</v>
      </c>
      <c r="D12" s="89" t="s">
        <v>11</v>
      </c>
      <c r="E12" s="89" t="s">
        <v>24</v>
      </c>
      <c r="F12" s="89" t="s">
        <v>29</v>
      </c>
      <c r="G12" s="89" t="s">
        <v>12</v>
      </c>
      <c r="H12" s="89" t="s">
        <v>11</v>
      </c>
      <c r="I12" s="89" t="s">
        <v>12</v>
      </c>
      <c r="J12" s="89" t="s">
        <v>13</v>
      </c>
      <c r="K12" s="89" t="s">
        <v>21</v>
      </c>
      <c r="L12" s="94">
        <f>L13</f>
        <v>933792.1799999999</v>
      </c>
      <c r="M12" s="94">
        <f>M13</f>
        <v>933792.1799999999</v>
      </c>
      <c r="N12" s="90">
        <f t="shared" si="0"/>
        <v>0</v>
      </c>
    </row>
    <row r="13" spans="1:14" ht="39" customHeight="1">
      <c r="A13" s="49" t="s">
        <v>28</v>
      </c>
      <c r="B13" s="16"/>
      <c r="C13" s="65" t="s">
        <v>79</v>
      </c>
      <c r="D13" s="89" t="s">
        <v>11</v>
      </c>
      <c r="E13" s="89" t="s">
        <v>24</v>
      </c>
      <c r="F13" s="89" t="s">
        <v>29</v>
      </c>
      <c r="G13" s="89" t="s">
        <v>20</v>
      </c>
      <c r="H13" s="89" t="s">
        <v>11</v>
      </c>
      <c r="I13" s="89" t="s">
        <v>16</v>
      </c>
      <c r="J13" s="89" t="s">
        <v>13</v>
      </c>
      <c r="K13" s="89" t="s">
        <v>21</v>
      </c>
      <c r="L13" s="95">
        <f>L14+L15+L16+L17</f>
        <v>933792.1799999999</v>
      </c>
      <c r="M13" s="95">
        <f>M14+M15+M16+M17</f>
        <v>933792.1799999999</v>
      </c>
      <c r="N13" s="90">
        <f t="shared" si="0"/>
        <v>0</v>
      </c>
    </row>
    <row r="14" spans="1:14" ht="51" customHeight="1">
      <c r="A14" s="17" t="s">
        <v>80</v>
      </c>
      <c r="B14" s="16"/>
      <c r="C14" s="70" t="s">
        <v>81</v>
      </c>
      <c r="D14" s="91" t="s">
        <v>11</v>
      </c>
      <c r="E14" s="91" t="s">
        <v>24</v>
      </c>
      <c r="F14" s="91" t="s">
        <v>29</v>
      </c>
      <c r="G14" s="91" t="s">
        <v>20</v>
      </c>
      <c r="H14" s="91" t="s">
        <v>92</v>
      </c>
      <c r="I14" s="91" t="s">
        <v>16</v>
      </c>
      <c r="J14" s="91" t="s">
        <v>11</v>
      </c>
      <c r="K14" s="91" t="s">
        <v>21</v>
      </c>
      <c r="L14" s="95">
        <v>310671.13</v>
      </c>
      <c r="M14" s="95">
        <v>310671.13</v>
      </c>
      <c r="N14" s="90">
        <f t="shared" si="0"/>
        <v>0</v>
      </c>
    </row>
    <row r="15" spans="1:14" ht="46.5" customHeight="1">
      <c r="A15" s="17" t="s">
        <v>82</v>
      </c>
      <c r="B15" s="16"/>
      <c r="C15" s="70" t="s">
        <v>83</v>
      </c>
      <c r="D15" s="91" t="s">
        <v>11</v>
      </c>
      <c r="E15" s="91" t="s">
        <v>24</v>
      </c>
      <c r="F15" s="91" t="s">
        <v>29</v>
      </c>
      <c r="G15" s="91" t="s">
        <v>20</v>
      </c>
      <c r="H15" s="91" t="s">
        <v>93</v>
      </c>
      <c r="I15" s="91" t="s">
        <v>16</v>
      </c>
      <c r="J15" s="91" t="s">
        <v>11</v>
      </c>
      <c r="K15" s="91" t="s">
        <v>21</v>
      </c>
      <c r="L15" s="95">
        <v>6716.81</v>
      </c>
      <c r="M15" s="95">
        <v>6716.81</v>
      </c>
      <c r="N15" s="90">
        <f t="shared" si="0"/>
        <v>0</v>
      </c>
    </row>
    <row r="16" spans="1:14" ht="67.5" customHeight="1">
      <c r="A16" s="17" t="s">
        <v>84</v>
      </c>
      <c r="B16" s="16"/>
      <c r="C16" s="70" t="s">
        <v>85</v>
      </c>
      <c r="D16" s="91" t="s">
        <v>11</v>
      </c>
      <c r="E16" s="91" t="s">
        <v>24</v>
      </c>
      <c r="F16" s="91" t="s">
        <v>29</v>
      </c>
      <c r="G16" s="91" t="s">
        <v>20</v>
      </c>
      <c r="H16" s="91" t="s">
        <v>94</v>
      </c>
      <c r="I16" s="91" t="s">
        <v>16</v>
      </c>
      <c r="J16" s="91" t="s">
        <v>11</v>
      </c>
      <c r="K16" s="91" t="s">
        <v>21</v>
      </c>
      <c r="L16" s="95">
        <v>606395.45</v>
      </c>
      <c r="M16" s="95">
        <v>606395.45</v>
      </c>
      <c r="N16" s="90">
        <f t="shared" si="0"/>
        <v>0</v>
      </c>
    </row>
    <row r="17" spans="1:14" ht="57.75" customHeight="1">
      <c r="A17" s="17" t="s">
        <v>86</v>
      </c>
      <c r="B17" s="16"/>
      <c r="C17" s="70" t="s">
        <v>87</v>
      </c>
      <c r="D17" s="91" t="s">
        <v>11</v>
      </c>
      <c r="E17" s="91" t="s">
        <v>24</v>
      </c>
      <c r="F17" s="91" t="s">
        <v>29</v>
      </c>
      <c r="G17" s="91" t="s">
        <v>20</v>
      </c>
      <c r="H17" s="91" t="s">
        <v>95</v>
      </c>
      <c r="I17" s="91" t="s">
        <v>16</v>
      </c>
      <c r="J17" s="91" t="s">
        <v>11</v>
      </c>
      <c r="K17" s="91" t="s">
        <v>21</v>
      </c>
      <c r="L17" s="95">
        <v>10008.79</v>
      </c>
      <c r="M17" s="95">
        <v>10008.79</v>
      </c>
      <c r="N17" s="90">
        <f t="shared" si="0"/>
        <v>0</v>
      </c>
    </row>
    <row r="18" spans="1:14" ht="26.25" customHeight="1">
      <c r="A18" s="42" t="s">
        <v>49</v>
      </c>
      <c r="B18" s="46"/>
      <c r="C18" s="69" t="s">
        <v>55</v>
      </c>
      <c r="D18" s="89" t="s">
        <v>11</v>
      </c>
      <c r="E18" s="89" t="s">
        <v>24</v>
      </c>
      <c r="F18" s="89" t="s">
        <v>27</v>
      </c>
      <c r="G18" s="89" t="s">
        <v>12</v>
      </c>
      <c r="H18" s="89" t="s">
        <v>11</v>
      </c>
      <c r="I18" s="89" t="s">
        <v>12</v>
      </c>
      <c r="J18" s="89" t="s">
        <v>13</v>
      </c>
      <c r="K18" s="89" t="s">
        <v>11</v>
      </c>
      <c r="L18" s="90">
        <f>L19</f>
        <v>0</v>
      </c>
      <c r="M18" s="90">
        <f>M19</f>
        <v>0</v>
      </c>
      <c r="N18" s="90">
        <f t="shared" si="0"/>
        <v>0</v>
      </c>
    </row>
    <row r="19" spans="1:14" s="8" customFormat="1" ht="17.25" customHeight="1">
      <c r="A19" s="46"/>
      <c r="B19" s="46"/>
      <c r="C19" s="72" t="s">
        <v>56</v>
      </c>
      <c r="D19" s="91" t="s">
        <v>11</v>
      </c>
      <c r="E19" s="91" t="s">
        <v>24</v>
      </c>
      <c r="F19" s="91" t="s">
        <v>27</v>
      </c>
      <c r="G19" s="91" t="s">
        <v>29</v>
      </c>
      <c r="H19" s="91" t="s">
        <v>22</v>
      </c>
      <c r="I19" s="91" t="s">
        <v>16</v>
      </c>
      <c r="J19" s="91" t="s">
        <v>13</v>
      </c>
      <c r="K19" s="91" t="s">
        <v>21</v>
      </c>
      <c r="L19" s="93">
        <v>0</v>
      </c>
      <c r="M19" s="93">
        <v>0</v>
      </c>
      <c r="N19" s="90">
        <f t="shared" si="0"/>
        <v>0</v>
      </c>
    </row>
    <row r="20" spans="1:14" s="8" customFormat="1" ht="21" customHeight="1">
      <c r="A20" s="42" t="s">
        <v>50</v>
      </c>
      <c r="B20" s="42"/>
      <c r="C20" s="69" t="s">
        <v>30</v>
      </c>
      <c r="D20" s="88" t="s">
        <v>11</v>
      </c>
      <c r="E20" s="89" t="s">
        <v>24</v>
      </c>
      <c r="F20" s="89" t="s">
        <v>31</v>
      </c>
      <c r="G20" s="89" t="s">
        <v>12</v>
      </c>
      <c r="H20" s="89" t="s">
        <v>11</v>
      </c>
      <c r="I20" s="89" t="s">
        <v>12</v>
      </c>
      <c r="J20" s="89" t="s">
        <v>13</v>
      </c>
      <c r="K20" s="89" t="s">
        <v>11</v>
      </c>
      <c r="L20" s="90">
        <f>L21+L23</f>
        <v>450000</v>
      </c>
      <c r="M20" s="90">
        <f>M21+M23</f>
        <v>509500</v>
      </c>
      <c r="N20" s="90">
        <f t="shared" si="0"/>
        <v>59500</v>
      </c>
    </row>
    <row r="21" spans="1:14" s="8" customFormat="1" ht="20.25" customHeight="1">
      <c r="A21" s="42" t="s">
        <v>104</v>
      </c>
      <c r="B21" s="42"/>
      <c r="C21" s="69" t="s">
        <v>32</v>
      </c>
      <c r="D21" s="89" t="s">
        <v>11</v>
      </c>
      <c r="E21" s="89" t="s">
        <v>24</v>
      </c>
      <c r="F21" s="89" t="s">
        <v>31</v>
      </c>
      <c r="G21" s="89" t="s">
        <v>16</v>
      </c>
      <c r="H21" s="89" t="s">
        <v>11</v>
      </c>
      <c r="I21" s="89" t="s">
        <v>12</v>
      </c>
      <c r="J21" s="89" t="s">
        <v>13</v>
      </c>
      <c r="K21" s="89" t="s">
        <v>21</v>
      </c>
      <c r="L21" s="90">
        <f>L22</f>
        <v>30000</v>
      </c>
      <c r="M21" s="90">
        <f>M22</f>
        <v>30000</v>
      </c>
      <c r="N21" s="90">
        <f t="shared" si="0"/>
        <v>0</v>
      </c>
    </row>
    <row r="22" spans="1:14" ht="30" customHeight="1">
      <c r="A22" s="42"/>
      <c r="B22" s="42"/>
      <c r="C22" s="72" t="s">
        <v>98</v>
      </c>
      <c r="D22" s="91" t="s">
        <v>11</v>
      </c>
      <c r="E22" s="91" t="s">
        <v>24</v>
      </c>
      <c r="F22" s="91" t="s">
        <v>31</v>
      </c>
      <c r="G22" s="91" t="s">
        <v>16</v>
      </c>
      <c r="H22" s="91" t="s">
        <v>25</v>
      </c>
      <c r="I22" s="91" t="s">
        <v>33</v>
      </c>
      <c r="J22" s="91" t="s">
        <v>13</v>
      </c>
      <c r="K22" s="91" t="s">
        <v>21</v>
      </c>
      <c r="L22" s="93">
        <v>30000</v>
      </c>
      <c r="M22" s="93">
        <v>30000</v>
      </c>
      <c r="N22" s="90">
        <f t="shared" si="0"/>
        <v>0</v>
      </c>
    </row>
    <row r="23" spans="1:14" ht="20.25" customHeight="1">
      <c r="A23" s="42" t="s">
        <v>105</v>
      </c>
      <c r="B23" s="46"/>
      <c r="C23" s="69" t="s">
        <v>34</v>
      </c>
      <c r="D23" s="89" t="s">
        <v>11</v>
      </c>
      <c r="E23" s="89" t="s">
        <v>24</v>
      </c>
      <c r="F23" s="89" t="s">
        <v>31</v>
      </c>
      <c r="G23" s="89" t="s">
        <v>31</v>
      </c>
      <c r="H23" s="89" t="s">
        <v>11</v>
      </c>
      <c r="I23" s="89" t="s">
        <v>12</v>
      </c>
      <c r="J23" s="89" t="s">
        <v>13</v>
      </c>
      <c r="K23" s="89" t="s">
        <v>21</v>
      </c>
      <c r="L23" s="90">
        <f>L24+L26</f>
        <v>420000</v>
      </c>
      <c r="M23" s="90">
        <f>M24+M26</f>
        <v>479500</v>
      </c>
      <c r="N23" s="90">
        <f t="shared" si="0"/>
        <v>59500</v>
      </c>
    </row>
    <row r="24" spans="1:14" ht="21.75" customHeight="1">
      <c r="A24" s="42" t="s">
        <v>106</v>
      </c>
      <c r="B24" s="46"/>
      <c r="C24" s="69" t="s">
        <v>99</v>
      </c>
      <c r="D24" s="89" t="s">
        <v>11</v>
      </c>
      <c r="E24" s="89" t="s">
        <v>24</v>
      </c>
      <c r="F24" s="89" t="s">
        <v>31</v>
      </c>
      <c r="G24" s="89" t="s">
        <v>31</v>
      </c>
      <c r="H24" s="89" t="s">
        <v>25</v>
      </c>
      <c r="I24" s="89" t="s">
        <v>12</v>
      </c>
      <c r="J24" s="89" t="s">
        <v>13</v>
      </c>
      <c r="K24" s="89" t="s">
        <v>21</v>
      </c>
      <c r="L24" s="90">
        <f>L25</f>
        <v>380000</v>
      </c>
      <c r="M24" s="90">
        <f>M25</f>
        <v>344500</v>
      </c>
      <c r="N24" s="90">
        <f t="shared" si="0"/>
        <v>-35500</v>
      </c>
    </row>
    <row r="25" spans="1:14" ht="33.75" customHeight="1">
      <c r="A25" s="42"/>
      <c r="B25" s="46"/>
      <c r="C25" s="72" t="s">
        <v>100</v>
      </c>
      <c r="D25" s="91" t="s">
        <v>11</v>
      </c>
      <c r="E25" s="91" t="s">
        <v>24</v>
      </c>
      <c r="F25" s="91" t="s">
        <v>31</v>
      </c>
      <c r="G25" s="91" t="s">
        <v>31</v>
      </c>
      <c r="H25" s="91" t="s">
        <v>101</v>
      </c>
      <c r="I25" s="91" t="s">
        <v>33</v>
      </c>
      <c r="J25" s="91" t="s">
        <v>13</v>
      </c>
      <c r="K25" s="91" t="s">
        <v>21</v>
      </c>
      <c r="L25" s="93">
        <v>380000</v>
      </c>
      <c r="M25" s="93">
        <v>344500</v>
      </c>
      <c r="N25" s="90">
        <f t="shared" si="0"/>
        <v>-35500</v>
      </c>
    </row>
    <row r="26" spans="1:14" ht="20.25" customHeight="1">
      <c r="A26" s="42" t="s">
        <v>107</v>
      </c>
      <c r="B26" s="46"/>
      <c r="C26" s="69" t="s">
        <v>102</v>
      </c>
      <c r="D26" s="89" t="s">
        <v>11</v>
      </c>
      <c r="E26" s="89" t="s">
        <v>24</v>
      </c>
      <c r="F26" s="89" t="s">
        <v>31</v>
      </c>
      <c r="G26" s="89" t="s">
        <v>31</v>
      </c>
      <c r="H26" s="89" t="s">
        <v>113</v>
      </c>
      <c r="I26" s="89" t="s">
        <v>12</v>
      </c>
      <c r="J26" s="89" t="s">
        <v>13</v>
      </c>
      <c r="K26" s="89" t="s">
        <v>21</v>
      </c>
      <c r="L26" s="90">
        <f>L27</f>
        <v>40000</v>
      </c>
      <c r="M26" s="90">
        <f>M27</f>
        <v>135000</v>
      </c>
      <c r="N26" s="90">
        <f t="shared" si="0"/>
        <v>95000</v>
      </c>
    </row>
    <row r="27" spans="1:14" ht="36.75" customHeight="1">
      <c r="A27" s="42"/>
      <c r="B27" s="46"/>
      <c r="C27" s="72" t="s">
        <v>103</v>
      </c>
      <c r="D27" s="96" t="s">
        <v>11</v>
      </c>
      <c r="E27" s="96" t="s">
        <v>24</v>
      </c>
      <c r="F27" s="96" t="s">
        <v>31</v>
      </c>
      <c r="G27" s="96" t="s">
        <v>31</v>
      </c>
      <c r="H27" s="96" t="s">
        <v>112</v>
      </c>
      <c r="I27" s="96" t="s">
        <v>33</v>
      </c>
      <c r="J27" s="96" t="s">
        <v>13</v>
      </c>
      <c r="K27" s="96" t="s">
        <v>21</v>
      </c>
      <c r="L27" s="93">
        <v>40000</v>
      </c>
      <c r="M27" s="93">
        <v>135000</v>
      </c>
      <c r="N27" s="90">
        <f t="shared" si="0"/>
        <v>95000</v>
      </c>
    </row>
    <row r="28" spans="1:14" ht="3" customHeight="1" hidden="1">
      <c r="A28" s="42"/>
      <c r="B28" s="46"/>
      <c r="C28" s="72"/>
      <c r="D28" s="96" t="s">
        <v>19</v>
      </c>
      <c r="E28" s="96" t="s">
        <v>24</v>
      </c>
      <c r="F28" s="96" t="s">
        <v>31</v>
      </c>
      <c r="G28" s="96" t="s">
        <v>31</v>
      </c>
      <c r="H28" s="96" t="s">
        <v>66</v>
      </c>
      <c r="I28" s="96" t="s">
        <v>33</v>
      </c>
      <c r="J28" s="96" t="s">
        <v>13</v>
      </c>
      <c r="K28" s="96" t="s">
        <v>21</v>
      </c>
      <c r="L28" s="93">
        <v>250000</v>
      </c>
      <c r="M28" s="93">
        <v>250000</v>
      </c>
      <c r="N28" s="90">
        <f t="shared" si="0"/>
        <v>0</v>
      </c>
    </row>
    <row r="29" spans="1:14" ht="21" customHeight="1">
      <c r="A29" s="42" t="s">
        <v>90</v>
      </c>
      <c r="B29" s="46"/>
      <c r="C29" s="73" t="s">
        <v>48</v>
      </c>
      <c r="D29" s="89" t="s">
        <v>11</v>
      </c>
      <c r="E29" s="89" t="s">
        <v>24</v>
      </c>
      <c r="F29" s="89" t="s">
        <v>53</v>
      </c>
      <c r="G29" s="89" t="s">
        <v>12</v>
      </c>
      <c r="H29" s="89" t="s">
        <v>11</v>
      </c>
      <c r="I29" s="89" t="s">
        <v>12</v>
      </c>
      <c r="J29" s="89" t="s">
        <v>13</v>
      </c>
      <c r="K29" s="89" t="s">
        <v>11</v>
      </c>
      <c r="L29" s="90">
        <f>L30</f>
        <v>5000</v>
      </c>
      <c r="M29" s="90">
        <f>M30</f>
        <v>5000</v>
      </c>
      <c r="N29" s="90">
        <f t="shared" si="0"/>
        <v>0</v>
      </c>
    </row>
    <row r="30" spans="1:14" ht="65.25" customHeight="1">
      <c r="A30" s="42" t="s">
        <v>109</v>
      </c>
      <c r="B30" s="46"/>
      <c r="C30" s="73" t="s">
        <v>54</v>
      </c>
      <c r="D30" s="89" t="s">
        <v>11</v>
      </c>
      <c r="E30" s="89" t="s">
        <v>24</v>
      </c>
      <c r="F30" s="89" t="s">
        <v>53</v>
      </c>
      <c r="G30" s="89" t="s">
        <v>35</v>
      </c>
      <c r="H30" s="89" t="s">
        <v>11</v>
      </c>
      <c r="I30" s="89" t="s">
        <v>16</v>
      </c>
      <c r="J30" s="89" t="s">
        <v>13</v>
      </c>
      <c r="K30" s="89" t="s">
        <v>21</v>
      </c>
      <c r="L30" s="90">
        <f>L31</f>
        <v>5000</v>
      </c>
      <c r="M30" s="90">
        <f>M31</f>
        <v>5000</v>
      </c>
      <c r="N30" s="90">
        <f t="shared" si="0"/>
        <v>0</v>
      </c>
    </row>
    <row r="31" spans="1:14" ht="50.25" customHeight="1">
      <c r="A31" s="42" t="s">
        <v>110</v>
      </c>
      <c r="B31" s="46"/>
      <c r="C31" s="74" t="s">
        <v>52</v>
      </c>
      <c r="D31" s="91" t="s">
        <v>11</v>
      </c>
      <c r="E31" s="91" t="s">
        <v>24</v>
      </c>
      <c r="F31" s="91" t="s">
        <v>53</v>
      </c>
      <c r="G31" s="91" t="s">
        <v>35</v>
      </c>
      <c r="H31" s="91" t="s">
        <v>23</v>
      </c>
      <c r="I31" s="91" t="s">
        <v>16</v>
      </c>
      <c r="J31" s="91" t="s">
        <v>13</v>
      </c>
      <c r="K31" s="91" t="s">
        <v>21</v>
      </c>
      <c r="L31" s="93">
        <v>5000</v>
      </c>
      <c r="M31" s="93">
        <v>5000</v>
      </c>
      <c r="N31" s="90">
        <f t="shared" si="0"/>
        <v>0</v>
      </c>
    </row>
    <row r="32" spans="1:14" s="9" customFormat="1" ht="28.5" customHeight="1">
      <c r="A32" s="55" t="s">
        <v>91</v>
      </c>
      <c r="B32" s="46"/>
      <c r="C32" s="65" t="s">
        <v>37</v>
      </c>
      <c r="D32" s="97" t="s">
        <v>11</v>
      </c>
      <c r="E32" s="97" t="s">
        <v>24</v>
      </c>
      <c r="F32" s="97" t="s">
        <v>38</v>
      </c>
      <c r="G32" s="97" t="s">
        <v>12</v>
      </c>
      <c r="H32" s="97" t="s">
        <v>11</v>
      </c>
      <c r="I32" s="97" t="s">
        <v>12</v>
      </c>
      <c r="J32" s="97" t="s">
        <v>13</v>
      </c>
      <c r="K32" s="97" t="s">
        <v>11</v>
      </c>
      <c r="L32" s="90">
        <f>L33</f>
        <v>4317.78</v>
      </c>
      <c r="M32" s="90">
        <f>M33</f>
        <v>4317.78</v>
      </c>
      <c r="N32" s="90">
        <f t="shared" si="0"/>
        <v>0</v>
      </c>
    </row>
    <row r="33" spans="1:14" ht="27" customHeight="1">
      <c r="A33" s="42" t="s">
        <v>111</v>
      </c>
      <c r="B33" s="46"/>
      <c r="C33" s="74" t="s">
        <v>65</v>
      </c>
      <c r="D33" s="96" t="s">
        <v>11</v>
      </c>
      <c r="E33" s="96" t="s">
        <v>24</v>
      </c>
      <c r="F33" s="96" t="s">
        <v>38</v>
      </c>
      <c r="G33" s="96" t="s">
        <v>27</v>
      </c>
      <c r="H33" s="96" t="s">
        <v>36</v>
      </c>
      <c r="I33" s="96" t="s">
        <v>33</v>
      </c>
      <c r="J33" s="96" t="s">
        <v>13</v>
      </c>
      <c r="K33" s="96" t="s">
        <v>39</v>
      </c>
      <c r="L33" s="93">
        <v>4317.78</v>
      </c>
      <c r="M33" s="93">
        <v>4317.78</v>
      </c>
      <c r="N33" s="90">
        <f t="shared" si="0"/>
        <v>0</v>
      </c>
    </row>
    <row r="34" spans="1:14" ht="20.25" customHeight="1">
      <c r="A34" s="42" t="s">
        <v>51</v>
      </c>
      <c r="B34" s="46"/>
      <c r="C34" s="65" t="s">
        <v>57</v>
      </c>
      <c r="D34" s="97" t="s">
        <v>11</v>
      </c>
      <c r="E34" s="97" t="s">
        <v>40</v>
      </c>
      <c r="F34" s="97" t="s">
        <v>12</v>
      </c>
      <c r="G34" s="97" t="s">
        <v>12</v>
      </c>
      <c r="H34" s="97" t="s">
        <v>11</v>
      </c>
      <c r="I34" s="97" t="s">
        <v>12</v>
      </c>
      <c r="J34" s="97" t="s">
        <v>13</v>
      </c>
      <c r="K34" s="97" t="s">
        <v>11</v>
      </c>
      <c r="L34" s="90">
        <f>L35+L47</f>
        <v>3314872.04</v>
      </c>
      <c r="M34" s="90">
        <f>M35+M47</f>
        <v>3318672.04</v>
      </c>
      <c r="N34" s="90">
        <f t="shared" si="0"/>
        <v>3800</v>
      </c>
    </row>
    <row r="35" spans="1:14" s="9" customFormat="1" ht="34.5" customHeight="1">
      <c r="A35" s="42" t="s">
        <v>14</v>
      </c>
      <c r="B35" s="42"/>
      <c r="C35" s="73" t="s">
        <v>58</v>
      </c>
      <c r="D35" s="88" t="s">
        <v>11</v>
      </c>
      <c r="E35" s="89" t="s">
        <v>40</v>
      </c>
      <c r="F35" s="89" t="s">
        <v>20</v>
      </c>
      <c r="G35" s="89" t="s">
        <v>12</v>
      </c>
      <c r="H35" s="89" t="s">
        <v>11</v>
      </c>
      <c r="I35" s="89" t="s">
        <v>12</v>
      </c>
      <c r="J35" s="89" t="s">
        <v>13</v>
      </c>
      <c r="K35" s="89" t="s">
        <v>11</v>
      </c>
      <c r="L35" s="90">
        <f>L36+L38+L41+L44</f>
        <v>3244420.21</v>
      </c>
      <c r="M35" s="90">
        <f>M36+M38+M41+M44</f>
        <v>3248220.21</v>
      </c>
      <c r="N35" s="90">
        <f t="shared" si="0"/>
        <v>3800</v>
      </c>
    </row>
    <row r="36" spans="1:14" ht="33.75" customHeight="1">
      <c r="A36" s="42" t="s">
        <v>17</v>
      </c>
      <c r="B36" s="42"/>
      <c r="C36" s="69" t="s">
        <v>59</v>
      </c>
      <c r="D36" s="88" t="s">
        <v>11</v>
      </c>
      <c r="E36" s="89" t="s">
        <v>40</v>
      </c>
      <c r="F36" s="89" t="s">
        <v>20</v>
      </c>
      <c r="G36" s="89" t="s">
        <v>16</v>
      </c>
      <c r="H36" s="89" t="s">
        <v>11</v>
      </c>
      <c r="I36" s="89" t="s">
        <v>12</v>
      </c>
      <c r="J36" s="89" t="s">
        <v>13</v>
      </c>
      <c r="K36" s="89" t="s">
        <v>41</v>
      </c>
      <c r="L36" s="90">
        <f>SUM(L37:L37)</f>
        <v>774000</v>
      </c>
      <c r="M36" s="90">
        <f>SUM(M37:M37)</f>
        <v>774000</v>
      </c>
      <c r="N36" s="90">
        <f t="shared" si="0"/>
        <v>0</v>
      </c>
    </row>
    <row r="37" spans="1:14" ht="26.25" customHeight="1">
      <c r="A37" s="46"/>
      <c r="B37" s="46"/>
      <c r="C37" s="72" t="s">
        <v>60</v>
      </c>
      <c r="D37" s="91" t="s">
        <v>11</v>
      </c>
      <c r="E37" s="91" t="s">
        <v>40</v>
      </c>
      <c r="F37" s="91" t="s">
        <v>20</v>
      </c>
      <c r="G37" s="91" t="s">
        <v>16</v>
      </c>
      <c r="H37" s="91" t="s">
        <v>45</v>
      </c>
      <c r="I37" s="91" t="s">
        <v>33</v>
      </c>
      <c r="J37" s="91" t="s">
        <v>13</v>
      </c>
      <c r="K37" s="91" t="s">
        <v>41</v>
      </c>
      <c r="L37" s="93">
        <v>774000</v>
      </c>
      <c r="M37" s="93">
        <v>774000</v>
      </c>
      <c r="N37" s="90">
        <f t="shared" si="0"/>
        <v>0</v>
      </c>
    </row>
    <row r="38" spans="1:14" ht="45.75" customHeight="1">
      <c r="A38" s="42" t="s">
        <v>42</v>
      </c>
      <c r="B38" s="46"/>
      <c r="C38" s="69" t="s">
        <v>64</v>
      </c>
      <c r="D38" s="88" t="s">
        <v>11</v>
      </c>
      <c r="E38" s="89" t="s">
        <v>40</v>
      </c>
      <c r="F38" s="89" t="s">
        <v>20</v>
      </c>
      <c r="G38" s="89" t="s">
        <v>20</v>
      </c>
      <c r="H38" s="89" t="s">
        <v>11</v>
      </c>
      <c r="I38" s="89" t="s">
        <v>12</v>
      </c>
      <c r="J38" s="89" t="s">
        <v>13</v>
      </c>
      <c r="K38" s="89" t="s">
        <v>41</v>
      </c>
      <c r="L38" s="90">
        <f>L39+L40</f>
        <v>2123633</v>
      </c>
      <c r="M38" s="90">
        <f>M39+M40</f>
        <v>2127433</v>
      </c>
      <c r="N38" s="90">
        <f t="shared" si="0"/>
        <v>3800</v>
      </c>
    </row>
    <row r="39" spans="1:14" s="9" customFormat="1" ht="70.5" customHeight="1">
      <c r="A39" s="42"/>
      <c r="B39" s="46"/>
      <c r="C39" s="75" t="s">
        <v>75</v>
      </c>
      <c r="D39" s="91" t="s">
        <v>11</v>
      </c>
      <c r="E39" s="91" t="s">
        <v>40</v>
      </c>
      <c r="F39" s="91" t="s">
        <v>20</v>
      </c>
      <c r="G39" s="91" t="s">
        <v>20</v>
      </c>
      <c r="H39" s="91" t="s">
        <v>76</v>
      </c>
      <c r="I39" s="91" t="s">
        <v>33</v>
      </c>
      <c r="J39" s="91" t="s">
        <v>13</v>
      </c>
      <c r="K39" s="91" t="s">
        <v>41</v>
      </c>
      <c r="L39" s="93"/>
      <c r="M39" s="93"/>
      <c r="N39" s="90">
        <f t="shared" si="0"/>
        <v>0</v>
      </c>
    </row>
    <row r="40" spans="1:15" ht="21" customHeight="1">
      <c r="A40" s="46"/>
      <c r="B40" s="46"/>
      <c r="C40" s="74" t="s">
        <v>47</v>
      </c>
      <c r="D40" s="91" t="s">
        <v>11</v>
      </c>
      <c r="E40" s="91" t="s">
        <v>40</v>
      </c>
      <c r="F40" s="91" t="s">
        <v>20</v>
      </c>
      <c r="G40" s="91" t="s">
        <v>20</v>
      </c>
      <c r="H40" s="91" t="s">
        <v>46</v>
      </c>
      <c r="I40" s="91" t="s">
        <v>33</v>
      </c>
      <c r="J40" s="91" t="s">
        <v>13</v>
      </c>
      <c r="K40" s="91" t="s">
        <v>41</v>
      </c>
      <c r="L40" s="93">
        <f>490300+800000+833333</f>
        <v>2123633</v>
      </c>
      <c r="M40" s="93">
        <f>490300+800000+833333+3800</f>
        <v>2127433</v>
      </c>
      <c r="N40" s="90">
        <f t="shared" si="0"/>
        <v>3800</v>
      </c>
      <c r="O40" s="2"/>
    </row>
    <row r="41" spans="1:15" ht="30.75" customHeight="1">
      <c r="A41" s="42" t="s">
        <v>43</v>
      </c>
      <c r="B41" s="42"/>
      <c r="C41" s="69" t="s">
        <v>61</v>
      </c>
      <c r="D41" s="88" t="s">
        <v>11</v>
      </c>
      <c r="E41" s="89" t="s">
        <v>40</v>
      </c>
      <c r="F41" s="89" t="s">
        <v>20</v>
      </c>
      <c r="G41" s="89" t="s">
        <v>29</v>
      </c>
      <c r="H41" s="89" t="s">
        <v>11</v>
      </c>
      <c r="I41" s="89" t="s">
        <v>12</v>
      </c>
      <c r="J41" s="89" t="s">
        <v>13</v>
      </c>
      <c r="K41" s="89" t="s">
        <v>41</v>
      </c>
      <c r="L41" s="90">
        <f>L42+L43</f>
        <v>72000</v>
      </c>
      <c r="M41" s="90">
        <f>M42+M43</f>
        <v>72000</v>
      </c>
      <c r="N41" s="90">
        <f t="shared" si="0"/>
        <v>0</v>
      </c>
      <c r="O41" s="2"/>
    </row>
    <row r="42" spans="1:15" ht="28.5" customHeight="1">
      <c r="A42" s="46"/>
      <c r="B42" s="46"/>
      <c r="C42" s="76" t="s">
        <v>62</v>
      </c>
      <c r="D42" s="91" t="s">
        <v>11</v>
      </c>
      <c r="E42" s="91" t="s">
        <v>40</v>
      </c>
      <c r="F42" s="91" t="s">
        <v>20</v>
      </c>
      <c r="G42" s="91" t="s">
        <v>29</v>
      </c>
      <c r="H42" s="91" t="s">
        <v>63</v>
      </c>
      <c r="I42" s="91" t="s">
        <v>33</v>
      </c>
      <c r="J42" s="91" t="s">
        <v>13</v>
      </c>
      <c r="K42" s="91" t="s">
        <v>41</v>
      </c>
      <c r="L42" s="93">
        <v>70000</v>
      </c>
      <c r="M42" s="93">
        <v>70000</v>
      </c>
      <c r="N42" s="90">
        <f t="shared" si="0"/>
        <v>0</v>
      </c>
      <c r="O42" s="2"/>
    </row>
    <row r="43" spans="1:15" ht="41.25" customHeight="1">
      <c r="A43" s="46"/>
      <c r="B43" s="46"/>
      <c r="C43" s="77" t="s">
        <v>77</v>
      </c>
      <c r="D43" s="91" t="s">
        <v>11</v>
      </c>
      <c r="E43" s="91" t="s">
        <v>40</v>
      </c>
      <c r="F43" s="91" t="s">
        <v>20</v>
      </c>
      <c r="G43" s="91" t="s">
        <v>29</v>
      </c>
      <c r="H43" s="91" t="s">
        <v>74</v>
      </c>
      <c r="I43" s="91" t="s">
        <v>33</v>
      </c>
      <c r="J43" s="91" t="s">
        <v>13</v>
      </c>
      <c r="K43" s="91" t="s">
        <v>41</v>
      </c>
      <c r="L43" s="93">
        <v>2000</v>
      </c>
      <c r="M43" s="93">
        <v>2000</v>
      </c>
      <c r="N43" s="90">
        <f t="shared" si="0"/>
        <v>0</v>
      </c>
      <c r="O43" s="2"/>
    </row>
    <row r="44" spans="1:14" ht="21" customHeight="1">
      <c r="A44" s="42" t="s">
        <v>67</v>
      </c>
      <c r="B44" s="42"/>
      <c r="C44" s="69" t="s">
        <v>68</v>
      </c>
      <c r="D44" s="89" t="s">
        <v>11</v>
      </c>
      <c r="E44" s="89" t="s">
        <v>40</v>
      </c>
      <c r="F44" s="89" t="s">
        <v>20</v>
      </c>
      <c r="G44" s="89" t="s">
        <v>35</v>
      </c>
      <c r="H44" s="89" t="s">
        <v>11</v>
      </c>
      <c r="I44" s="89" t="s">
        <v>12</v>
      </c>
      <c r="J44" s="89" t="s">
        <v>13</v>
      </c>
      <c r="K44" s="89" t="s">
        <v>41</v>
      </c>
      <c r="L44" s="90">
        <f>L45+L46</f>
        <v>274787.21</v>
      </c>
      <c r="M44" s="90">
        <f>M45+M46</f>
        <v>274787.21</v>
      </c>
      <c r="N44" s="90">
        <f t="shared" si="0"/>
        <v>0</v>
      </c>
    </row>
    <row r="45" spans="1:14" ht="47.25" customHeight="1">
      <c r="A45" s="46"/>
      <c r="B45" s="46"/>
      <c r="C45" s="72" t="s">
        <v>69</v>
      </c>
      <c r="D45" s="91" t="s">
        <v>11</v>
      </c>
      <c r="E45" s="91" t="s">
        <v>40</v>
      </c>
      <c r="F45" s="91" t="s">
        <v>20</v>
      </c>
      <c r="G45" s="91" t="s">
        <v>35</v>
      </c>
      <c r="H45" s="91" t="s">
        <v>70</v>
      </c>
      <c r="I45" s="91" t="s">
        <v>33</v>
      </c>
      <c r="J45" s="91" t="s">
        <v>13</v>
      </c>
      <c r="K45" s="91" t="s">
        <v>41</v>
      </c>
      <c r="L45" s="93"/>
      <c r="M45" s="93"/>
      <c r="N45" s="90">
        <f t="shared" si="0"/>
        <v>0</v>
      </c>
    </row>
    <row r="46" spans="1:14" ht="87.75" customHeight="1">
      <c r="A46" s="46"/>
      <c r="B46" s="46"/>
      <c r="C46" s="78" t="s">
        <v>117</v>
      </c>
      <c r="D46" s="91" t="s">
        <v>11</v>
      </c>
      <c r="E46" s="91" t="s">
        <v>40</v>
      </c>
      <c r="F46" s="91" t="s">
        <v>20</v>
      </c>
      <c r="G46" s="91" t="s">
        <v>35</v>
      </c>
      <c r="H46" s="91" t="s">
        <v>118</v>
      </c>
      <c r="I46" s="91" t="s">
        <v>33</v>
      </c>
      <c r="J46" s="91" t="s">
        <v>13</v>
      </c>
      <c r="K46" s="91" t="s">
        <v>41</v>
      </c>
      <c r="L46" s="93">
        <v>274787.21</v>
      </c>
      <c r="M46" s="93">
        <v>274787.21</v>
      </c>
      <c r="N46" s="90">
        <f t="shared" si="0"/>
        <v>0</v>
      </c>
    </row>
    <row r="47" spans="1:17" ht="24.75" customHeight="1">
      <c r="A47" s="42" t="s">
        <v>28</v>
      </c>
      <c r="B47" s="46"/>
      <c r="C47" s="79" t="s">
        <v>119</v>
      </c>
      <c r="D47" s="89" t="s">
        <v>11</v>
      </c>
      <c r="E47" s="89" t="s">
        <v>40</v>
      </c>
      <c r="F47" s="89" t="s">
        <v>120</v>
      </c>
      <c r="G47" s="89" t="s">
        <v>12</v>
      </c>
      <c r="H47" s="89" t="s">
        <v>11</v>
      </c>
      <c r="I47" s="89" t="s">
        <v>12</v>
      </c>
      <c r="J47" s="89" t="s">
        <v>13</v>
      </c>
      <c r="K47" s="89" t="s">
        <v>39</v>
      </c>
      <c r="L47" s="90">
        <f>L48+L49+L50</f>
        <v>70451.83</v>
      </c>
      <c r="M47" s="90">
        <f>M48+M49+M50</f>
        <v>70451.83</v>
      </c>
      <c r="N47" s="90">
        <f t="shared" si="0"/>
        <v>0</v>
      </c>
      <c r="O47" s="27"/>
      <c r="P47" s="27"/>
      <c r="Q47" s="27"/>
    </row>
    <row r="48" spans="1:17" ht="21.75" customHeight="1">
      <c r="A48" s="42"/>
      <c r="B48" s="46"/>
      <c r="C48" s="80" t="s">
        <v>121</v>
      </c>
      <c r="D48" s="98" t="s">
        <v>11</v>
      </c>
      <c r="E48" s="98" t="s">
        <v>40</v>
      </c>
      <c r="F48" s="98" t="s">
        <v>120</v>
      </c>
      <c r="G48" s="98" t="s">
        <v>27</v>
      </c>
      <c r="H48" s="98" t="s">
        <v>25</v>
      </c>
      <c r="I48" s="98" t="s">
        <v>27</v>
      </c>
      <c r="J48" s="98" t="s">
        <v>13</v>
      </c>
      <c r="K48" s="98" t="s">
        <v>39</v>
      </c>
      <c r="L48" s="93">
        <v>0</v>
      </c>
      <c r="M48" s="93">
        <v>0</v>
      </c>
      <c r="N48" s="90">
        <f t="shared" si="0"/>
        <v>0</v>
      </c>
      <c r="O48" s="27"/>
      <c r="P48" s="27"/>
      <c r="Q48" s="27"/>
    </row>
    <row r="49" spans="1:17" ht="25.5" customHeight="1">
      <c r="A49" s="42"/>
      <c r="B49" s="46"/>
      <c r="C49" s="80" t="s">
        <v>121</v>
      </c>
      <c r="D49" s="98" t="s">
        <v>11</v>
      </c>
      <c r="E49" s="98" t="s">
        <v>40</v>
      </c>
      <c r="F49" s="98" t="s">
        <v>120</v>
      </c>
      <c r="G49" s="98" t="s">
        <v>27</v>
      </c>
      <c r="H49" s="98" t="s">
        <v>25</v>
      </c>
      <c r="I49" s="98" t="s">
        <v>27</v>
      </c>
      <c r="J49" s="98" t="s">
        <v>122</v>
      </c>
      <c r="K49" s="98" t="s">
        <v>39</v>
      </c>
      <c r="L49" s="93">
        <v>10915.07</v>
      </c>
      <c r="M49" s="93">
        <v>10915.07</v>
      </c>
      <c r="N49" s="90">
        <f t="shared" si="0"/>
        <v>0</v>
      </c>
      <c r="O49" s="27"/>
      <c r="P49" s="27"/>
      <c r="Q49" s="27"/>
    </row>
    <row r="50" spans="1:17" ht="23.25" customHeight="1">
      <c r="A50" s="46"/>
      <c r="B50" s="46"/>
      <c r="C50" s="80" t="s">
        <v>121</v>
      </c>
      <c r="D50" s="98" t="s">
        <v>11</v>
      </c>
      <c r="E50" s="98" t="s">
        <v>40</v>
      </c>
      <c r="F50" s="98" t="s">
        <v>120</v>
      </c>
      <c r="G50" s="98" t="s">
        <v>27</v>
      </c>
      <c r="H50" s="98" t="s">
        <v>25</v>
      </c>
      <c r="I50" s="98" t="s">
        <v>27</v>
      </c>
      <c r="J50" s="98" t="s">
        <v>123</v>
      </c>
      <c r="K50" s="98" t="s">
        <v>39</v>
      </c>
      <c r="L50" s="93">
        <v>59536.76</v>
      </c>
      <c r="M50" s="93">
        <v>59536.76</v>
      </c>
      <c r="N50" s="90">
        <f t="shared" si="0"/>
        <v>0</v>
      </c>
      <c r="O50" s="27"/>
      <c r="P50" s="27"/>
      <c r="Q50" s="27"/>
    </row>
    <row r="51" spans="1:14" ht="23.25" customHeight="1">
      <c r="A51" s="42"/>
      <c r="B51" s="42"/>
      <c r="C51" s="81" t="s">
        <v>44</v>
      </c>
      <c r="D51" s="97"/>
      <c r="E51" s="97"/>
      <c r="F51" s="97"/>
      <c r="G51" s="97"/>
      <c r="H51" s="97"/>
      <c r="I51" s="97"/>
      <c r="J51" s="97"/>
      <c r="K51" s="97"/>
      <c r="L51" s="90">
        <f>L6+L34</f>
        <v>5037982</v>
      </c>
      <c r="M51" s="90">
        <f>M6+M34</f>
        <v>5101282</v>
      </c>
      <c r="N51" s="90">
        <f t="shared" si="0"/>
        <v>63300</v>
      </c>
    </row>
    <row r="53" spans="3:4" ht="15.75">
      <c r="C53" s="25"/>
      <c r="D53" s="25"/>
    </row>
  </sheetData>
  <sheetProtection/>
  <mergeCells count="8">
    <mergeCell ref="M4:M5"/>
    <mergeCell ref="N4:N5"/>
    <mergeCell ref="D1:K1"/>
    <mergeCell ref="A2:L2"/>
    <mergeCell ref="A4:A5"/>
    <mergeCell ref="C4:C5"/>
    <mergeCell ref="D4:K4"/>
    <mergeCell ref="L4:L5"/>
  </mergeCells>
  <printOptions/>
  <pageMargins left="0.16" right="0.17" top="0.22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Терешкина А Р</dc:creator>
  <cp:keywords/>
  <dc:description/>
  <cp:lastModifiedBy>Ирина</cp:lastModifiedBy>
  <cp:lastPrinted>2015-11-17T12:16:33Z</cp:lastPrinted>
  <dcterms:created xsi:type="dcterms:W3CDTF">2006-12-11T13:28:26Z</dcterms:created>
  <dcterms:modified xsi:type="dcterms:W3CDTF">2015-11-17T12:16:38Z</dcterms:modified>
  <cp:category/>
  <cp:version/>
  <cp:contentType/>
  <cp:contentStatus/>
</cp:coreProperties>
</file>