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2"/>
  </bookViews>
  <sheets>
    <sheet name="дох" sheetId="1" r:id="rId1"/>
    <sheet name="ведомст" sheetId="2" r:id="rId2"/>
    <sheet name="ист" sheetId="3" r:id="rId3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<sst xmlns="http://schemas.openxmlformats.org/spreadsheetml/2006/main" count="936" uniqueCount="269">
  <si>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</si>
  <si>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</si>
  <si>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</si>
  <si>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</si>
  <si>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</si>
  <si>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</si>
  <si>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</si>
  <si>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</si>
  <si>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</si>
  <si>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</si>
  <si>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</si>
  <si>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</si>
  <si>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</si>
  <si>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</si>
  <si>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00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</si>
  <si>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</si>
  <si>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</si>
  <si>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</si>
  <si>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</si>
  <si>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</si>
  <si>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</si>
  <si>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</si>
  <si>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</si>
  <si>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</si>
  <si>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</si>
  <si>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</si>
  <si>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Уличное освещение</t>
  </si>
  <si>
    <t>Глава муниципального образования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</si>
  <si>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</si>
  <si>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</si>
  <si>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</si>
  <si>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</si>
  <si>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</si>
  <si>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</si>
  <si>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>Прочие мероприятия по благоустройству городских округов и поселений</t>
  </si>
  <si>
    <t>110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</si>
  <si>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</si>
  <si>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</si>
  <si>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</si>
  <si>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</si>
  <si>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</si>
  <si>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</si>
  <si>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</si>
  <si>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</si>
  <si>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</si>
  <si>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</si>
  <si>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</si>
  <si>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</si>
  <si>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</si>
  <si>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</si>
  <si>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</si>
  <si>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</si>
  <si>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</si>
  <si>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</si>
  <si>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</si>
  <si>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</si>
  <si>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</si>
  <si>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</si>
  <si>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</si>
  <si>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</si>
  <si>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</si>
  <si>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</si>
  <si>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</si>
  <si>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</si>
  <si>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</si>
  <si>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</si>
  <si>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</si>
  <si>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</si>
  <si>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Плановая сумма, руб.</t>
  </si>
  <si>
    <t>Исполнено, руб.</t>
  </si>
  <si>
    <t>В % к плану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</si>
  <si>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</si>
  <si>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</si>
  <si>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</si>
  <si>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</si>
  <si>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</si>
  <si>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</si>
  <si>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</si>
  <si>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</si>
  <si>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</si>
  <si>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</si>
  <si>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</si>
  <si>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</si>
  <si>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</si>
  <si>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</si>
  <si>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</si>
  <si>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</si>
  <si>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</si>
  <si>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</si>
  <si>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</si>
  <si>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</si>
  <si>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</si>
  <si>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</si>
  <si>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</si>
  <si>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</si>
  <si>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</si>
  <si>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030</t>
  </si>
  <si>
    <t>Земельный налог</t>
  </si>
  <si>
    <t>013</t>
  </si>
  <si>
    <t>3.</t>
  </si>
  <si>
    <t>ГОСУДАРСТВЕННАЯ ПОШЛИНА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</si>
  <si>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</si>
  <si>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</si>
  <si>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</si>
  <si>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</si>
  <si>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</si>
  <si>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050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</si>
  <si>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</si>
  <si>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</si>
  <si>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</si>
  <si>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</si>
  <si>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</si>
  <si>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</si>
  <si>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</si>
  <si>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</si>
  <si>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</si>
  <si>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</si>
  <si>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</si>
  <si>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ПРОЧИЕ НЕНАЛОГОВЫЕ ДОХОДЫ</t>
  </si>
  <si>
    <t>17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</si>
  <si>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</si>
  <si>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</si>
  <si>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</si>
  <si>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</si>
  <si>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</si>
  <si>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</si>
  <si>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</si>
  <si>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</si>
  <si>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</si>
  <si>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</si>
  <si>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</si>
  <si>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</si>
  <si>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</si>
  <si>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</si>
  <si>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</si>
  <si>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</si>
  <si>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</si>
  <si>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</si>
  <si>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</si>
  <si>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012</t>
  </si>
  <si>
    <t>ВСЕГО ДОХОДОВ:</t>
  </si>
  <si>
    <t>Субвенции бюджетам поселений на выполнение передаваемых полномочий субъектов Российской Федерации</t>
  </si>
  <si>
    <t>024</t>
  </si>
  <si>
    <t>Утверждено</t>
  </si>
  <si>
    <t>Исполнено</t>
  </si>
  <si>
    <t>Выполнено, в %</t>
  </si>
  <si>
    <t>Национальная экономика</t>
  </si>
  <si>
    <t>Выполнено в %</t>
  </si>
  <si>
    <t>Дорожное хозяйство(дорожные фонды)</t>
  </si>
  <si>
    <t>13</t>
  </si>
  <si>
    <t>Невыясненные</t>
  </si>
  <si>
    <t>Другие общегосударственные вопросы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</si>
  <si>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</si>
  <si>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</si>
  <si>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</si>
  <si>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</si>
  <si>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</si>
  <si>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</si>
  <si>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</si>
  <si>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</si>
  <si>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240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</si>
  <si>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</si>
  <si>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</si>
  <si>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</si>
  <si>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260</t>
  </si>
  <si>
    <t>4.1.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</si>
  <si>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</si>
  <si>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4.2.</t>
  </si>
  <si>
    <t>5.</t>
  </si>
  <si>
    <t>5.1.</t>
  </si>
  <si>
    <t>6.</t>
  </si>
  <si>
    <t>7.</t>
  </si>
  <si>
    <t>7.1.</t>
  </si>
  <si>
    <t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чмчле казенных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</si>
  <si>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</si>
  <si>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</si>
  <si>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</si>
  <si>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</si>
  <si>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</si>
  <si>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</si>
  <si>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</si>
  <si>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140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</si>
  <si>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</si>
  <si>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</si>
  <si>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</si>
  <si>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</si>
  <si>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</si>
  <si>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</si>
  <si>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</si>
  <si>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</si>
  <si>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</si>
  <si>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</si>
  <si>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</si>
  <si>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</si>
  <si>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</si>
  <si>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</si>
  <si>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08 0 6203</t>
  </si>
  <si>
    <t>540</t>
  </si>
  <si>
    <t>06 0 6204</t>
  </si>
  <si>
    <t>06 0 4214</t>
  </si>
  <si>
    <t>Реализация государственных функций, связанных с общегосударственным управлением</t>
  </si>
  <si>
    <t>30 0 7501</t>
  </si>
  <si>
    <t>30 0 5118</t>
  </si>
  <si>
    <t>08 0 7218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</si>
  <si>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</si>
  <si>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</si>
  <si>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</si>
  <si>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</si>
  <si>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</si>
  <si>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</si>
  <si>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</si>
  <si>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</si>
  <si>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Коммунальное хозяйство</t>
  </si>
  <si>
    <t>07 0 7600</t>
  </si>
  <si>
    <t>07 0 7601</t>
  </si>
  <si>
    <t>07 0 7605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</si>
  <si>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</si>
  <si>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</si>
  <si>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</si>
  <si>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прочих налогов, сборов и иных обязательных платежей</t>
  </si>
  <si>
    <t>852</t>
  </si>
  <si>
    <t>Другие вопросы в области национальной безопасности и правоохранительной деятельности</t>
  </si>
  <si>
    <t>Субсидии на выравнивание БО</t>
  </si>
  <si>
    <t>07 0 4309</t>
  </si>
  <si>
    <t>040</t>
  </si>
  <si>
    <t>051</t>
  </si>
  <si>
    <t>Приложение № 1  к Решению " Об исполнении бюджета Вешкельского сельского поселения за  2014 год "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</si>
  <si>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</si>
  <si>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Субсидии бюджетам поселений на реализацию федеральных целевых программ</t>
  </si>
  <si>
    <t>041</t>
  </si>
  <si>
    <t>1.5.</t>
  </si>
  <si>
    <t>ПРОЧИЕ БЕЗВОЗМЕЗДНЫЕ ПОСТУПЛЕНИЯ</t>
  </si>
  <si>
    <t>07</t>
  </si>
  <si>
    <t>Прочие безвозмездные поступления в бюджеты поселений</t>
  </si>
  <si>
    <t xml:space="preserve"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поселения, участие в предупреждении и ликвидации последствий чрезвычайных ситуаций в границах поселения, участие в профилактике терроризма и экстремизма, а также в минимизации и ликвидации последствий проявлений терроризма и экстремизма в границах поселения, обеспечение первичных мер пожарной безопасности в границах населенных пунктов поселения </t>
  </si>
  <si>
    <t>Исполнение доходов бюджета Вешкельского сельского поселения  за  2015 год</t>
  </si>
  <si>
    <t>Резервные средства</t>
  </si>
  <si>
    <t>870</t>
  </si>
  <si>
    <t>3004309</t>
  </si>
  <si>
    <t>Субсидии на социально-экономическое развитие территории</t>
  </si>
  <si>
    <t>08 0 4309</t>
  </si>
  <si>
    <t>06 2 6350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</si>
  <si>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соглашениями(обеспечение проживающих в поселении и нуждающихся в жилых помещениях малоимущих)</t>
  </si>
  <si>
    <t>Бюджетные инвестиции в объекты капитального строительства государственной (муниципальной) собственности</t>
  </si>
  <si>
    <t>06 2 9602</t>
  </si>
  <si>
    <t>414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</si>
  <si>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соглашениями(организация ритуальных услуг и содержание мест захоронения)</t>
  </si>
  <si>
    <t>06 2 6604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</si>
  <si>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государственной программы Республики Карелия "Культура Республики Карелия"</t>
  </si>
  <si>
    <t>03 9 4303</t>
  </si>
  <si>
    <t>Реализация мероприятий по сохранению мемориальных, военно-исторических объектов и памятников</t>
  </si>
  <si>
    <t>06 2 4303</t>
  </si>
  <si>
    <t>Субсидии на поддержку местных инициатив граждан, проживающих в городских и сельских поселениях в РК</t>
  </si>
  <si>
    <t>06 2 4314</t>
  </si>
  <si>
    <t>Другие вопросы в области национальнойэкономики</t>
  </si>
  <si>
    <t>12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</si>
  <si>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соглашениями(утверждение генеральных планов поселения и т.д.)</t>
  </si>
  <si>
    <t>06 2 6338</t>
  </si>
  <si>
    <t>014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</si>
  <si>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</si>
  <si>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</si>
  <si>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</si>
  <si>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</si>
  <si>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</si>
  <si>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Исполнение расходов бюджета Вешкельского сельского поселения на 2015 год по разделам и подразделам, целевым статьям и видам расходов классификации расходов бюджетов</t>
  </si>
  <si>
    <t>Субсидии на выравнивание бюджетной обеспеченности сельских поселений</t>
  </si>
  <si>
    <t>Приложение № 2  к Решению " Об исполнении бюджета Вешкельского сельского поселения за 1 полугодие 2015 год "</t>
  </si>
  <si>
    <t>1 полугодие 2015 года</t>
  </si>
  <si>
    <t>Приложение № 3  к Решению " Об исполнении бюджета Вешкельского сельского поселения за 1 полугодие 2015 год 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</si>
</sst>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00\.00"/>
    <numFmt numFmtId="182" formatCode="000\.00\.000\.0"/>
    <numFmt numFmtId="183" formatCode="000"/>
    <numFmt numFmtId="184" formatCode="00\.00\.00"/>
    <numFmt numFmtId="185" formatCode="0\.00\.0"/>
    <numFmt numFmtId="186" formatCode="0000\.00\.00"/>
    <numFmt numFmtId="187" formatCode="#,##0.00;[Red]\-#,##0.00;0.00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justify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2" fillId="32" borderId="17" xfId="0" applyNumberFormat="1" applyFont="1" applyFill="1" applyBorder="1" applyAlignment="1" applyProtection="1">
      <alignment horizontal="center" vertical="top"/>
      <protection locked="0"/>
    </xf>
    <xf numFmtId="49" fontId="2" fillId="32" borderId="16" xfId="0" applyNumberFormat="1" applyFont="1" applyFill="1" applyBorder="1" applyAlignment="1" applyProtection="1">
      <alignment horizontal="center" vertical="top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0" fontId="1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9" fontId="2" fillId="0" borderId="17" xfId="0" applyNumberFormat="1" applyFont="1" applyBorder="1" applyAlignment="1">
      <alignment horizontal="left" vertical="top" wrapText="1"/>
    </xf>
    <xf numFmtId="49" fontId="2" fillId="33" borderId="13" xfId="0" applyNumberFormat="1" applyFont="1" applyFill="1" applyBorder="1" applyAlignment="1" applyProtection="1">
      <alignment horizontal="center" vertical="top"/>
      <protection locked="0"/>
    </xf>
    <xf numFmtId="3" fontId="8" fillId="0" borderId="0" xfId="0" applyNumberFormat="1" applyFont="1" applyAlignment="1">
      <alignment vertical="top"/>
    </xf>
    <xf numFmtId="4" fontId="10" fillId="0" borderId="10" xfId="0" applyNumberFormat="1" applyFont="1" applyBorder="1" applyAlignment="1">
      <alignment vertical="top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10" fillId="0" borderId="0" xfId="0" applyFont="1" applyAlignment="1">
      <alignment vertical="top"/>
    </xf>
    <xf numFmtId="49" fontId="10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4" fontId="10" fillId="33" borderId="10" xfId="0" applyNumberFormat="1" applyFont="1" applyFill="1" applyBorder="1" applyAlignment="1">
      <alignment vertical="top"/>
    </xf>
    <xf numFmtId="180" fontId="10" fillId="33" borderId="10" xfId="0" applyNumberFormat="1" applyFont="1" applyFill="1" applyBorder="1" applyAlignment="1">
      <alignment vertical="top"/>
    </xf>
    <xf numFmtId="4" fontId="10" fillId="0" borderId="20" xfId="0" applyNumberFormat="1" applyFont="1" applyBorder="1" applyAlignment="1">
      <alignment vertical="top"/>
    </xf>
    <xf numFmtId="0" fontId="40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textRotation="90" wrapText="1"/>
    </xf>
    <xf numFmtId="0" fontId="40" fillId="0" borderId="25" xfId="0" applyFont="1" applyBorder="1" applyAlignment="1">
      <alignment horizontal="center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textRotation="90" wrapText="1"/>
    </xf>
    <xf numFmtId="0" fontId="1" fillId="0" borderId="25" xfId="0" applyFont="1" applyBorder="1" applyAlignment="1">
      <alignment horizontal="justify"/>
    </xf>
    <xf numFmtId="0" fontId="41" fillId="0" borderId="26" xfId="0" applyFont="1" applyBorder="1" applyAlignment="1">
      <alignment horizontal="right"/>
    </xf>
    <xf numFmtId="4" fontId="41" fillId="0" borderId="26" xfId="0" applyNumberFormat="1" applyFont="1" applyBorder="1" applyAlignment="1">
      <alignment horizontal="right" wrapText="1"/>
    </xf>
    <xf numFmtId="171" fontId="41" fillId="0" borderId="26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justify"/>
    </xf>
    <xf numFmtId="0" fontId="41" fillId="0" borderId="23" xfId="0" applyFont="1" applyBorder="1" applyAlignment="1">
      <alignment horizontal="right"/>
    </xf>
    <xf numFmtId="2" fontId="41" fillId="0" borderId="23" xfId="0" applyNumberFormat="1" applyFont="1" applyBorder="1" applyAlignment="1">
      <alignment horizontal="right" wrapText="1"/>
    </xf>
    <xf numFmtId="0" fontId="1" fillId="0" borderId="25" xfId="0" applyFont="1" applyBorder="1" applyAlignment="1">
      <alignment horizontal="justify"/>
    </xf>
    <xf numFmtId="0" fontId="41" fillId="0" borderId="25" xfId="0" applyFont="1" applyBorder="1" applyAlignment="1">
      <alignment horizontal="right"/>
    </xf>
    <xf numFmtId="0" fontId="41" fillId="0" borderId="25" xfId="0" applyFont="1" applyBorder="1" applyAlignment="1">
      <alignment horizontal="right" wrapText="1"/>
    </xf>
    <xf numFmtId="0" fontId="2" fillId="0" borderId="25" xfId="0" applyFont="1" applyBorder="1" applyAlignment="1">
      <alignment horizontal="justify"/>
    </xf>
    <xf numFmtId="0" fontId="40" fillId="0" borderId="26" xfId="0" applyFont="1" applyBorder="1" applyAlignment="1">
      <alignment horizontal="right"/>
    </xf>
    <xf numFmtId="2" fontId="40" fillId="0" borderId="26" xfId="0" applyNumberFormat="1" applyFont="1" applyBorder="1" applyAlignment="1">
      <alignment horizontal="right" vertical="top" wrapText="1"/>
    </xf>
    <xf numFmtId="4" fontId="40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Alignment="1">
      <alignment/>
    </xf>
    <xf numFmtId="3" fontId="8" fillId="0" borderId="0" xfId="0" applyNumberFormat="1" applyFont="1" applyAlignment="1">
      <alignment horizontal="right" vertical="top"/>
    </xf>
    <xf numFmtId="0" fontId="42" fillId="0" borderId="10" xfId="0" applyFont="1" applyBorder="1" applyAlignment="1">
      <alignment vertical="top"/>
    </xf>
    <xf numFmtId="0" fontId="43" fillId="0" borderId="10" xfId="0" applyFont="1" applyBorder="1" applyAlignment="1">
      <alignment horizontal="justify" vertical="top" wrapText="1"/>
    </xf>
    <xf numFmtId="49" fontId="42" fillId="0" borderId="10" xfId="0" applyNumberFormat="1" applyFont="1" applyBorder="1" applyAlignment="1" quotePrefix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2" fontId="4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/>
    </xf>
    <xf numFmtId="49" fontId="8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49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justify" wrapText="1"/>
    </xf>
    <xf numFmtId="0" fontId="42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Font="1" applyBorder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32" borderId="37" xfId="0" applyFont="1" applyFill="1" applyBorder="1" applyAlignment="1">
      <alignment horizontal="left" vertical="top" wrapText="1"/>
    </xf>
    <xf numFmtId="49" fontId="1" fillId="34" borderId="17" xfId="0" applyNumberFormat="1" applyFont="1" applyFill="1" applyBorder="1" applyAlignment="1">
      <alignment horizontal="left" vertical="top" wrapText="1"/>
    </xf>
    <xf numFmtId="49" fontId="42" fillId="32" borderId="37" xfId="0" applyNumberFormat="1" applyFont="1" applyFill="1" applyBorder="1" applyAlignment="1">
      <alignment horizontal="center" vertical="top"/>
    </xf>
    <xf numFmtId="49" fontId="42" fillId="32" borderId="38" xfId="0" applyNumberFormat="1" applyFont="1" applyFill="1" applyBorder="1" applyAlignment="1">
      <alignment horizontal="center" vertical="top"/>
    </xf>
    <xf numFmtId="49" fontId="42" fillId="32" borderId="39" xfId="0" applyNumberFormat="1" applyFont="1" applyFill="1" applyBorder="1" applyAlignment="1">
      <alignment horizontal="center" vertical="top"/>
    </xf>
    <xf numFmtId="4" fontId="42" fillId="32" borderId="40" xfId="0" applyNumberFormat="1" applyFont="1" applyFill="1" applyBorder="1" applyAlignment="1">
      <alignment vertical="top"/>
    </xf>
    <xf numFmtId="0" fontId="10" fillId="0" borderId="41" xfId="0" applyFont="1" applyBorder="1" applyAlignment="1">
      <alignment horizontal="left" vertical="top" wrapText="1"/>
    </xf>
    <xf numFmtId="49" fontId="2" fillId="0" borderId="4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" fontId="2" fillId="0" borderId="17" xfId="0" applyNumberFormat="1" applyFont="1" applyBorder="1" applyAlignment="1">
      <alignment vertical="top"/>
    </xf>
    <xf numFmtId="0" fontId="10" fillId="0" borderId="33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45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9" fillId="32" borderId="43" xfId="0" applyFont="1" applyFill="1" applyBorder="1" applyAlignment="1">
      <alignment horizontal="left" vertical="top" wrapText="1"/>
    </xf>
    <xf numFmtId="49" fontId="42" fillId="32" borderId="11" xfId="0" applyNumberFormat="1" applyFont="1" applyFill="1" applyBorder="1" applyAlignment="1" applyProtection="1">
      <alignment horizontal="center" vertical="top"/>
      <protection/>
    </xf>
    <xf numFmtId="49" fontId="1" fillId="32" borderId="10" xfId="0" applyNumberFormat="1" applyFont="1" applyFill="1" applyBorder="1" applyAlignment="1" applyProtection="1">
      <alignment horizontal="center" vertical="top"/>
      <protection locked="0"/>
    </xf>
    <xf numFmtId="49" fontId="1" fillId="32" borderId="13" xfId="0" applyNumberFormat="1" applyFont="1" applyFill="1" applyBorder="1" applyAlignment="1" applyProtection="1">
      <alignment horizontal="center" vertical="top"/>
      <protection locked="0"/>
    </xf>
    <xf numFmtId="4" fontId="9" fillId="32" borderId="10" xfId="0" applyNumberFormat="1" applyFont="1" applyFill="1" applyBorder="1" applyAlignment="1">
      <alignment vertical="top"/>
    </xf>
    <xf numFmtId="0" fontId="10" fillId="0" borderId="44" xfId="0" applyFont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42" fillId="34" borderId="12" xfId="0" applyNumberFormat="1" applyFont="1" applyFill="1" applyBorder="1" applyAlignment="1" applyProtection="1">
      <alignment horizontal="center" vertical="top"/>
      <protection/>
    </xf>
    <xf numFmtId="49" fontId="42" fillId="34" borderId="10" xfId="0" applyNumberFormat="1" applyFont="1" applyFill="1" applyBorder="1" applyAlignment="1" applyProtection="1">
      <alignment horizontal="center" vertical="top"/>
      <protection locked="0"/>
    </xf>
    <xf numFmtId="49" fontId="42" fillId="34" borderId="14" xfId="0" applyNumberFormat="1" applyFont="1" applyFill="1" applyBorder="1" applyAlignment="1" applyProtection="1">
      <alignment horizontal="center" vertical="top"/>
      <protection locked="0"/>
    </xf>
    <xf numFmtId="4" fontId="9" fillId="34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wrapText="1"/>
    </xf>
    <xf numFmtId="49" fontId="42" fillId="32" borderId="11" xfId="0" applyNumberFormat="1" applyFont="1" applyFill="1" applyBorder="1" applyAlignment="1" applyProtection="1">
      <alignment horizontal="center" vertical="top"/>
      <protection locked="0"/>
    </xf>
    <xf numFmtId="4" fontId="9" fillId="32" borderId="17" xfId="0" applyNumberFormat="1" applyFont="1" applyFill="1" applyBorder="1" applyAlignment="1">
      <alignment vertical="top"/>
    </xf>
    <xf numFmtId="0" fontId="10" fillId="33" borderId="44" xfId="0" applyFont="1" applyFill="1" applyBorder="1" applyAlignment="1">
      <alignment/>
    </xf>
    <xf numFmtId="0" fontId="10" fillId="33" borderId="44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43" xfId="0" applyNumberFormat="1" applyFont="1" applyFill="1" applyBorder="1" applyAlignment="1">
      <alignment wrapText="1"/>
    </xf>
    <xf numFmtId="49" fontId="42" fillId="32" borderId="10" xfId="0" applyNumberFormat="1" applyFont="1" applyFill="1" applyBorder="1" applyAlignment="1" applyProtection="1">
      <alignment horizontal="center" vertical="top"/>
      <protection locked="0"/>
    </xf>
    <xf numFmtId="49" fontId="42" fillId="32" borderId="13" xfId="0" applyNumberFormat="1" applyFont="1" applyFill="1" applyBorder="1" applyAlignment="1" applyProtection="1">
      <alignment horizontal="center" vertical="top"/>
      <protection locked="0"/>
    </xf>
    <xf numFmtId="0" fontId="10" fillId="0" borderId="19" xfId="0" applyFont="1" applyBorder="1" applyAlignment="1">
      <alignment/>
    </xf>
    <xf numFmtId="49" fontId="2" fillId="33" borderId="11" xfId="0" applyNumberFormat="1" applyFont="1" applyFill="1" applyBorder="1" applyAlignment="1" applyProtection="1">
      <alignment horizontal="center" vertical="top"/>
      <protection locked="0"/>
    </xf>
    <xf numFmtId="49" fontId="2" fillId="33" borderId="14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45" fillId="0" borderId="43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wrapText="1"/>
    </xf>
    <xf numFmtId="0" fontId="45" fillId="0" borderId="44" xfId="0" applyFont="1" applyBorder="1" applyAlignment="1">
      <alignment horizontal="left" vertical="top" wrapText="1"/>
    </xf>
    <xf numFmtId="49" fontId="2" fillId="0" borderId="46" xfId="0" applyNumberFormat="1" applyFont="1" applyFill="1" applyBorder="1" applyAlignment="1">
      <alignment horizontal="center" vertical="top"/>
    </xf>
    <xf numFmtId="0" fontId="10" fillId="0" borderId="44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46" xfId="0" applyNumberFormat="1" applyFont="1" applyFill="1" applyBorder="1" applyAlignment="1" applyProtection="1">
      <alignment horizontal="center" vertical="top"/>
      <protection/>
    </xf>
    <xf numFmtId="0" fontId="9" fillId="32" borderId="10" xfId="0" applyFont="1" applyFill="1" applyBorder="1" applyAlignment="1" applyProtection="1">
      <alignment horizontal="right" vertical="top" wrapText="1"/>
      <protection/>
    </xf>
    <xf numFmtId="0" fontId="0" fillId="34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left" vertical="top"/>
    </xf>
    <xf numFmtId="49" fontId="1" fillId="32" borderId="10" xfId="0" applyNumberFormat="1" applyFont="1" applyFill="1" applyBorder="1" applyAlignment="1">
      <alignment horizontal="center" vertical="top"/>
    </xf>
    <xf numFmtId="49" fontId="1" fillId="32" borderId="13" xfId="0" applyNumberFormat="1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49">
      <selection activeCell="C6" sqref="C6:C7"/>
    </sheetView>
  </sheetViews>
  <sheetFormatPr defaultColWidth="9.00390625" defaultRowHeight="12.75"/>
  <cols>
    <col min="1" max="1" width="4.75390625" style="18" customWidth="1"/>
    <col min="2" max="2" width="9.375" style="19" hidden="1" customWidth="1"/>
    <col min="3" max="3" width="93.00390625" style="18" customWidth="1"/>
    <col min="4" max="4" width="5.75390625" style="20" customWidth="1"/>
    <col min="5" max="5" width="5.25390625" style="20" customWidth="1"/>
    <col min="6" max="6" width="4.625" style="20" customWidth="1"/>
    <col min="7" max="7" width="5.75390625" style="20" customWidth="1"/>
    <col min="8" max="8" width="6.125" style="20" customWidth="1"/>
    <col min="9" max="9" width="4.875" style="20" customWidth="1"/>
    <col min="10" max="10" width="6.25390625" style="20" customWidth="1"/>
    <col min="11" max="11" width="5.875" style="20" customWidth="1"/>
    <col min="12" max="12" width="15.00390625" style="21" customWidth="1"/>
    <col min="13" max="13" width="12.875" style="18" customWidth="1"/>
    <col min="14" max="14" width="13.125" style="18" customWidth="1"/>
    <col min="15" max="16384" width="9.125" style="18" customWidth="1"/>
  </cols>
  <sheetData>
    <row r="1" spans="1:14" ht="15.75">
      <c r="A1" s="110"/>
      <c r="B1" s="111"/>
      <c r="C1" s="110"/>
      <c r="D1" s="33" t="s">
        <v>226</v>
      </c>
      <c r="E1" s="112"/>
      <c r="F1" s="112"/>
      <c r="G1" s="112"/>
      <c r="H1" s="112"/>
      <c r="I1" s="112"/>
      <c r="J1" s="112"/>
      <c r="K1" s="112"/>
      <c r="L1" s="59" t="s">
        <v>267</v>
      </c>
      <c r="M1" s="110"/>
      <c r="N1" s="110"/>
    </row>
    <row r="2" spans="1:14" ht="20.25">
      <c r="A2" s="110"/>
      <c r="B2" s="111"/>
      <c r="C2" s="22"/>
      <c r="D2" s="112"/>
      <c r="E2" s="112"/>
      <c r="F2" s="112"/>
      <c r="G2" s="112"/>
      <c r="H2" s="112"/>
      <c r="I2" s="112"/>
      <c r="J2" s="112"/>
      <c r="K2" s="112"/>
      <c r="L2" s="59"/>
      <c r="M2" s="110"/>
      <c r="N2" s="110"/>
    </row>
    <row r="3" spans="1:14" ht="15.75">
      <c r="A3" s="110"/>
      <c r="B3" s="111"/>
      <c r="C3" s="110"/>
      <c r="D3" s="112"/>
      <c r="E3" s="112"/>
      <c r="F3" s="112"/>
      <c r="G3" s="112"/>
      <c r="H3" s="112"/>
      <c r="I3" s="112"/>
      <c r="J3" s="112"/>
      <c r="K3" s="112"/>
      <c r="L3" s="59"/>
      <c r="M3" s="110"/>
      <c r="N3" s="110"/>
    </row>
    <row r="4" spans="1:14" ht="16.5" customHeight="1">
      <c r="A4" s="63" t="s">
        <v>235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10"/>
    </row>
    <row r="5" spans="1:14" ht="16.5" customHeight="1">
      <c r="A5" s="110"/>
      <c r="B5" s="111"/>
      <c r="C5" s="110"/>
      <c r="D5" s="33"/>
      <c r="E5" s="33"/>
      <c r="F5" s="33"/>
      <c r="G5" s="33"/>
      <c r="H5" s="33"/>
      <c r="I5" s="33"/>
      <c r="J5" s="33" t="s">
        <v>64</v>
      </c>
      <c r="K5" s="33"/>
      <c r="L5" s="113"/>
      <c r="M5" s="110"/>
      <c r="N5" s="110"/>
    </row>
    <row r="6" spans="1:14" s="24" customFormat="1" ht="42.75" customHeight="1">
      <c r="A6" s="64" t="s">
        <v>65</v>
      </c>
      <c r="B6" s="23"/>
      <c r="C6" s="66" t="s">
        <v>66</v>
      </c>
      <c r="D6" s="68" t="s">
        <v>67</v>
      </c>
      <c r="E6" s="69"/>
      <c r="F6" s="69"/>
      <c r="G6" s="69"/>
      <c r="H6" s="69"/>
      <c r="I6" s="69"/>
      <c r="J6" s="69"/>
      <c r="K6" s="70"/>
      <c r="L6" s="61" t="s">
        <v>68</v>
      </c>
      <c r="M6" s="61" t="s">
        <v>69</v>
      </c>
      <c r="N6" s="61" t="s">
        <v>70</v>
      </c>
    </row>
    <row r="7" spans="1:14" s="24" customFormat="1" ht="56.25" customHeight="1">
      <c r="A7" s="65"/>
      <c r="B7" s="25"/>
      <c r="C7" s="67"/>
      <c r="D7" s="26" t="s">
        <v>71</v>
      </c>
      <c r="E7" s="26" t="s">
        <v>72</v>
      </c>
      <c r="F7" s="26" t="s">
        <v>73</v>
      </c>
      <c r="G7" s="26" t="s">
        <v>74</v>
      </c>
      <c r="H7" s="26" t="s">
        <v>75</v>
      </c>
      <c r="I7" s="26" t="s">
        <v>76</v>
      </c>
      <c r="J7" s="26" t="s">
        <v>77</v>
      </c>
      <c r="K7" s="26" t="s">
        <v>78</v>
      </c>
      <c r="L7" s="62"/>
      <c r="M7" s="62"/>
      <c r="N7" s="62"/>
    </row>
    <row r="8" spans="1:14" s="27" customFormat="1" ht="23.25" customHeight="1">
      <c r="A8" s="114" t="s">
        <v>79</v>
      </c>
      <c r="B8" s="114"/>
      <c r="C8" s="115" t="s">
        <v>80</v>
      </c>
      <c r="D8" s="116" t="s">
        <v>81</v>
      </c>
      <c r="E8" s="116">
        <v>1</v>
      </c>
      <c r="F8" s="116" t="s">
        <v>14</v>
      </c>
      <c r="G8" s="117" t="s">
        <v>14</v>
      </c>
      <c r="H8" s="117" t="s">
        <v>81</v>
      </c>
      <c r="I8" s="117" t="s">
        <v>14</v>
      </c>
      <c r="J8" s="117" t="s">
        <v>82</v>
      </c>
      <c r="K8" s="117" t="s">
        <v>81</v>
      </c>
      <c r="L8" s="118">
        <f>L9+L21+L23+L29+L34+L37+L40+L43+L15</f>
        <v>1719821.79</v>
      </c>
      <c r="M8" s="118">
        <f>M9+M21+M23+M29+M34+M37+M40+M43+M15</f>
        <v>622310.2</v>
      </c>
      <c r="N8" s="119">
        <f>M8/L8*100</f>
        <v>36.18457468200818</v>
      </c>
    </row>
    <row r="9" spans="1:14" s="28" customFormat="1" ht="22.5" customHeight="1">
      <c r="A9" s="114" t="s">
        <v>83</v>
      </c>
      <c r="B9" s="114"/>
      <c r="C9" s="120" t="s">
        <v>84</v>
      </c>
      <c r="D9" s="116" t="s">
        <v>81</v>
      </c>
      <c r="E9" s="116">
        <v>1</v>
      </c>
      <c r="F9" s="116" t="s">
        <v>2</v>
      </c>
      <c r="G9" s="117" t="s">
        <v>14</v>
      </c>
      <c r="H9" s="117" t="s">
        <v>81</v>
      </c>
      <c r="I9" s="117" t="s">
        <v>14</v>
      </c>
      <c r="J9" s="117" t="s">
        <v>82</v>
      </c>
      <c r="K9" s="117" t="s">
        <v>81</v>
      </c>
      <c r="L9" s="118">
        <f>L10</f>
        <v>330000</v>
      </c>
      <c r="M9" s="118">
        <f>M10</f>
        <v>53835.81</v>
      </c>
      <c r="N9" s="119">
        <f aca="true" t="shared" si="0" ref="N9:N62">M9/L9*100</f>
        <v>16.313881818181816</v>
      </c>
    </row>
    <row r="10" spans="1:14" s="29" customFormat="1" ht="24.75" customHeight="1">
      <c r="A10" s="114" t="s">
        <v>85</v>
      </c>
      <c r="B10" s="114"/>
      <c r="C10" s="120" t="s">
        <v>86</v>
      </c>
      <c r="D10" s="117" t="s">
        <v>81</v>
      </c>
      <c r="E10" s="116">
        <v>1</v>
      </c>
      <c r="F10" s="116" t="s">
        <v>2</v>
      </c>
      <c r="G10" s="117" t="s">
        <v>5</v>
      </c>
      <c r="H10" s="117" t="s">
        <v>81</v>
      </c>
      <c r="I10" s="117" t="s">
        <v>2</v>
      </c>
      <c r="J10" s="117" t="s">
        <v>82</v>
      </c>
      <c r="K10" s="117" t="s">
        <v>35</v>
      </c>
      <c r="L10" s="121">
        <f>L11+L12+L13+L14</f>
        <v>330000</v>
      </c>
      <c r="M10" s="121">
        <f>M11+M12+M13+M14</f>
        <v>53835.81</v>
      </c>
      <c r="N10" s="119">
        <f t="shared" si="0"/>
        <v>16.313881818181816</v>
      </c>
    </row>
    <row r="11" spans="1:14" ht="45" customHeight="1">
      <c r="A11" s="30"/>
      <c r="B11" s="30"/>
      <c r="C11" s="41" t="s">
        <v>152</v>
      </c>
      <c r="D11" s="31" t="s">
        <v>81</v>
      </c>
      <c r="E11" s="122">
        <v>1</v>
      </c>
      <c r="F11" s="122" t="s">
        <v>2</v>
      </c>
      <c r="G11" s="31" t="s">
        <v>5</v>
      </c>
      <c r="H11" s="31" t="s">
        <v>87</v>
      </c>
      <c r="I11" s="31" t="s">
        <v>2</v>
      </c>
      <c r="J11" s="31" t="s">
        <v>82</v>
      </c>
      <c r="K11" s="31" t="s">
        <v>35</v>
      </c>
      <c r="L11" s="60">
        <v>330000</v>
      </c>
      <c r="M11" s="60">
        <v>54899.81</v>
      </c>
      <c r="N11" s="119">
        <f t="shared" si="0"/>
        <v>16.63630606060606</v>
      </c>
    </row>
    <row r="12" spans="1:14" ht="57.75" customHeight="1">
      <c r="A12" s="30"/>
      <c r="B12" s="30"/>
      <c r="C12" s="42" t="s">
        <v>153</v>
      </c>
      <c r="D12" s="31" t="s">
        <v>81</v>
      </c>
      <c r="E12" s="122">
        <v>1</v>
      </c>
      <c r="F12" s="122" t="s">
        <v>2</v>
      </c>
      <c r="G12" s="31" t="s">
        <v>5</v>
      </c>
      <c r="H12" s="31" t="s">
        <v>37</v>
      </c>
      <c r="I12" s="31" t="s">
        <v>2</v>
      </c>
      <c r="J12" s="31" t="s">
        <v>82</v>
      </c>
      <c r="K12" s="31" t="s">
        <v>35</v>
      </c>
      <c r="L12" s="39"/>
      <c r="M12" s="39"/>
      <c r="N12" s="119" t="e">
        <f t="shared" si="0"/>
        <v>#DIV/0!</v>
      </c>
    </row>
    <row r="13" spans="1:14" ht="30.75" customHeight="1">
      <c r="A13" s="30"/>
      <c r="B13" s="30"/>
      <c r="C13" s="41" t="s">
        <v>154</v>
      </c>
      <c r="D13" s="31" t="s">
        <v>81</v>
      </c>
      <c r="E13" s="122">
        <v>1</v>
      </c>
      <c r="F13" s="122" t="s">
        <v>2</v>
      </c>
      <c r="G13" s="31" t="s">
        <v>5</v>
      </c>
      <c r="H13" s="31" t="s">
        <v>96</v>
      </c>
      <c r="I13" s="31" t="s">
        <v>2</v>
      </c>
      <c r="J13" s="31" t="s">
        <v>82</v>
      </c>
      <c r="K13" s="31" t="s">
        <v>35</v>
      </c>
      <c r="L13" s="39"/>
      <c r="M13" s="39">
        <v>-1064</v>
      </c>
      <c r="N13" s="119" t="e">
        <f>M13/L13*100</f>
        <v>#DIV/0!</v>
      </c>
    </row>
    <row r="14" spans="1:14" ht="30.75" customHeight="1">
      <c r="A14" s="30"/>
      <c r="B14" s="30"/>
      <c r="C14" s="41" t="s">
        <v>227</v>
      </c>
      <c r="D14" s="31" t="s">
        <v>81</v>
      </c>
      <c r="E14" s="122">
        <v>1</v>
      </c>
      <c r="F14" s="122" t="s">
        <v>2</v>
      </c>
      <c r="G14" s="31" t="s">
        <v>5</v>
      </c>
      <c r="H14" s="31" t="s">
        <v>224</v>
      </c>
      <c r="I14" s="31" t="s">
        <v>2</v>
      </c>
      <c r="J14" s="31" t="s">
        <v>82</v>
      </c>
      <c r="K14" s="31" t="s">
        <v>35</v>
      </c>
      <c r="L14" s="39"/>
      <c r="M14" s="39"/>
      <c r="N14" s="119" t="e">
        <f>M14/L14*100</f>
        <v>#DIV/0!</v>
      </c>
    </row>
    <row r="15" spans="1:14" ht="20.25" customHeight="1">
      <c r="A15" s="123" t="s">
        <v>91</v>
      </c>
      <c r="B15" s="43"/>
      <c r="C15" s="124" t="s">
        <v>155</v>
      </c>
      <c r="D15" s="117" t="s">
        <v>81</v>
      </c>
      <c r="E15" s="117" t="s">
        <v>89</v>
      </c>
      <c r="F15" s="117" t="s">
        <v>7</v>
      </c>
      <c r="G15" s="117" t="s">
        <v>14</v>
      </c>
      <c r="H15" s="117" t="s">
        <v>81</v>
      </c>
      <c r="I15" s="117" t="s">
        <v>14</v>
      </c>
      <c r="J15" s="117" t="s">
        <v>82</v>
      </c>
      <c r="K15" s="117" t="s">
        <v>35</v>
      </c>
      <c r="L15" s="118">
        <f>L16</f>
        <v>933792.1799999999</v>
      </c>
      <c r="M15" s="118">
        <f>M16</f>
        <v>418837.83999999997</v>
      </c>
      <c r="N15" s="119">
        <f t="shared" si="0"/>
        <v>44.85343194885183</v>
      </c>
    </row>
    <row r="16" spans="1:14" ht="18" customHeight="1">
      <c r="A16" s="123" t="s">
        <v>94</v>
      </c>
      <c r="B16" s="43"/>
      <c r="C16" s="124" t="s">
        <v>156</v>
      </c>
      <c r="D16" s="117" t="s">
        <v>81</v>
      </c>
      <c r="E16" s="117" t="s">
        <v>89</v>
      </c>
      <c r="F16" s="117" t="s">
        <v>7</v>
      </c>
      <c r="G16" s="117" t="s">
        <v>5</v>
      </c>
      <c r="H16" s="117" t="s">
        <v>81</v>
      </c>
      <c r="I16" s="117" t="s">
        <v>2</v>
      </c>
      <c r="J16" s="117" t="s">
        <v>82</v>
      </c>
      <c r="K16" s="117" t="s">
        <v>35</v>
      </c>
      <c r="L16" s="39">
        <f>L17+L18+L19+L20</f>
        <v>933792.1799999999</v>
      </c>
      <c r="M16" s="39">
        <f>M17+M18+M19+M20</f>
        <v>418837.83999999997</v>
      </c>
      <c r="N16" s="119">
        <f t="shared" si="0"/>
        <v>44.85343194885183</v>
      </c>
    </row>
    <row r="17" spans="1:14" s="28" customFormat="1" ht="24.75" customHeight="1">
      <c r="A17" s="44"/>
      <c r="B17" s="43"/>
      <c r="C17" s="41" t="s">
        <v>157</v>
      </c>
      <c r="D17" s="125" t="s">
        <v>81</v>
      </c>
      <c r="E17" s="125" t="s">
        <v>89</v>
      </c>
      <c r="F17" s="125" t="s">
        <v>7</v>
      </c>
      <c r="G17" s="125" t="s">
        <v>5</v>
      </c>
      <c r="H17" s="125" t="s">
        <v>158</v>
      </c>
      <c r="I17" s="125" t="s">
        <v>2</v>
      </c>
      <c r="J17" s="125" t="s">
        <v>81</v>
      </c>
      <c r="K17" s="125" t="s">
        <v>35</v>
      </c>
      <c r="L17" s="11">
        <v>310671.13</v>
      </c>
      <c r="M17" s="11">
        <v>136216.73</v>
      </c>
      <c r="N17" s="119">
        <f t="shared" si="0"/>
        <v>43.845956977077336</v>
      </c>
    </row>
    <row r="18" spans="1:14" s="28" customFormat="1" ht="33.75" customHeight="1">
      <c r="A18" s="44"/>
      <c r="B18" s="43"/>
      <c r="C18" s="41" t="s">
        <v>159</v>
      </c>
      <c r="D18" s="125" t="s">
        <v>81</v>
      </c>
      <c r="E18" s="125" t="s">
        <v>89</v>
      </c>
      <c r="F18" s="125" t="s">
        <v>7</v>
      </c>
      <c r="G18" s="125" t="s">
        <v>5</v>
      </c>
      <c r="H18" s="125" t="s">
        <v>160</v>
      </c>
      <c r="I18" s="125" t="s">
        <v>2</v>
      </c>
      <c r="J18" s="125" t="s">
        <v>81</v>
      </c>
      <c r="K18" s="125" t="s">
        <v>35</v>
      </c>
      <c r="L18" s="11">
        <v>6716.81</v>
      </c>
      <c r="M18" s="11">
        <v>3807.86</v>
      </c>
      <c r="N18" s="119">
        <f t="shared" si="0"/>
        <v>56.69149492095206</v>
      </c>
    </row>
    <row r="19" spans="1:14" s="28" customFormat="1" ht="33" customHeight="1">
      <c r="A19" s="44"/>
      <c r="B19" s="43"/>
      <c r="C19" s="41" t="s">
        <v>161</v>
      </c>
      <c r="D19" s="125" t="s">
        <v>81</v>
      </c>
      <c r="E19" s="125" t="s">
        <v>89</v>
      </c>
      <c r="F19" s="125" t="s">
        <v>7</v>
      </c>
      <c r="G19" s="125" t="s">
        <v>5</v>
      </c>
      <c r="H19" s="125" t="s">
        <v>162</v>
      </c>
      <c r="I19" s="125" t="s">
        <v>2</v>
      </c>
      <c r="J19" s="125" t="s">
        <v>81</v>
      </c>
      <c r="K19" s="125" t="s">
        <v>35</v>
      </c>
      <c r="L19" s="11">
        <v>606395.45</v>
      </c>
      <c r="M19" s="11">
        <v>290475.63</v>
      </c>
      <c r="N19" s="119">
        <f t="shared" si="0"/>
        <v>47.90201344683573</v>
      </c>
    </row>
    <row r="20" spans="1:14" ht="27.75" customHeight="1">
      <c r="A20" s="44"/>
      <c r="B20" s="43"/>
      <c r="C20" s="41" t="s">
        <v>163</v>
      </c>
      <c r="D20" s="125" t="s">
        <v>81</v>
      </c>
      <c r="E20" s="125" t="s">
        <v>89</v>
      </c>
      <c r="F20" s="125" t="s">
        <v>7</v>
      </c>
      <c r="G20" s="125" t="s">
        <v>5</v>
      </c>
      <c r="H20" s="125" t="s">
        <v>164</v>
      </c>
      <c r="I20" s="125" t="s">
        <v>2</v>
      </c>
      <c r="J20" s="125" t="s">
        <v>81</v>
      </c>
      <c r="K20" s="125" t="s">
        <v>35</v>
      </c>
      <c r="L20" s="11">
        <v>10008.79</v>
      </c>
      <c r="M20" s="11">
        <v>-11662.38</v>
      </c>
      <c r="N20" s="119">
        <f t="shared" si="0"/>
        <v>-116.52137770899378</v>
      </c>
    </row>
    <row r="21" spans="1:14" ht="17.25" customHeight="1">
      <c r="A21" s="114" t="s">
        <v>99</v>
      </c>
      <c r="B21" s="30"/>
      <c r="C21" s="120" t="s">
        <v>88</v>
      </c>
      <c r="D21" s="117" t="s">
        <v>81</v>
      </c>
      <c r="E21" s="117" t="s">
        <v>89</v>
      </c>
      <c r="F21" s="117" t="s">
        <v>4</v>
      </c>
      <c r="G21" s="117" t="s">
        <v>14</v>
      </c>
      <c r="H21" s="117" t="s">
        <v>81</v>
      </c>
      <c r="I21" s="117" t="s">
        <v>14</v>
      </c>
      <c r="J21" s="117" t="s">
        <v>82</v>
      </c>
      <c r="K21" s="117" t="s">
        <v>81</v>
      </c>
      <c r="L21" s="118">
        <f>L22</f>
        <v>0</v>
      </c>
      <c r="M21" s="118">
        <f>M22</f>
        <v>465</v>
      </c>
      <c r="N21" s="119" t="e">
        <f t="shared" si="0"/>
        <v>#DIV/0!</v>
      </c>
    </row>
    <row r="22" spans="1:14" ht="16.5" customHeight="1">
      <c r="A22" s="30"/>
      <c r="B22" s="30"/>
      <c r="C22" s="126" t="s">
        <v>90</v>
      </c>
      <c r="D22" s="31" t="s">
        <v>81</v>
      </c>
      <c r="E22" s="31" t="s">
        <v>89</v>
      </c>
      <c r="F22" s="31" t="s">
        <v>4</v>
      </c>
      <c r="G22" s="31" t="s">
        <v>7</v>
      </c>
      <c r="H22" s="31" t="s">
        <v>87</v>
      </c>
      <c r="I22" s="31" t="s">
        <v>2</v>
      </c>
      <c r="J22" s="31" t="s">
        <v>82</v>
      </c>
      <c r="K22" s="31" t="s">
        <v>35</v>
      </c>
      <c r="L22" s="39"/>
      <c r="M22" s="39">
        <v>465</v>
      </c>
      <c r="N22" s="119" t="e">
        <f t="shared" si="0"/>
        <v>#DIV/0!</v>
      </c>
    </row>
    <row r="23" spans="1:14" ht="13.5" customHeight="1">
      <c r="A23" s="114" t="s">
        <v>107</v>
      </c>
      <c r="B23" s="114"/>
      <c r="C23" s="120" t="s">
        <v>92</v>
      </c>
      <c r="D23" s="116" t="s">
        <v>81</v>
      </c>
      <c r="E23" s="117" t="s">
        <v>89</v>
      </c>
      <c r="F23" s="117" t="s">
        <v>93</v>
      </c>
      <c r="G23" s="117" t="s">
        <v>14</v>
      </c>
      <c r="H23" s="117" t="s">
        <v>81</v>
      </c>
      <c r="I23" s="117" t="s">
        <v>14</v>
      </c>
      <c r="J23" s="117" t="s">
        <v>82</v>
      </c>
      <c r="K23" s="117" t="s">
        <v>81</v>
      </c>
      <c r="L23" s="118">
        <f>L24+L26</f>
        <v>450000</v>
      </c>
      <c r="M23" s="118">
        <f>M24+M26</f>
        <v>148021.55</v>
      </c>
      <c r="N23" s="119">
        <f t="shared" si="0"/>
        <v>32.893677777777775</v>
      </c>
    </row>
    <row r="24" spans="1:14" ht="15.75" customHeight="1">
      <c r="A24" s="114" t="s">
        <v>165</v>
      </c>
      <c r="B24" s="114"/>
      <c r="C24" s="120" t="s">
        <v>95</v>
      </c>
      <c r="D24" s="117" t="s">
        <v>81</v>
      </c>
      <c r="E24" s="117" t="s">
        <v>89</v>
      </c>
      <c r="F24" s="117" t="s">
        <v>93</v>
      </c>
      <c r="G24" s="117" t="s">
        <v>2</v>
      </c>
      <c r="H24" s="117" t="s">
        <v>81</v>
      </c>
      <c r="I24" s="117" t="s">
        <v>14</v>
      </c>
      <c r="J24" s="117" t="s">
        <v>82</v>
      </c>
      <c r="K24" s="117" t="s">
        <v>35</v>
      </c>
      <c r="L24" s="118">
        <f>L25</f>
        <v>30000</v>
      </c>
      <c r="M24" s="118">
        <f>M25</f>
        <v>4573.02</v>
      </c>
      <c r="N24" s="119">
        <f t="shared" si="0"/>
        <v>15.243400000000001</v>
      </c>
    </row>
    <row r="25" spans="1:14" ht="35.25" customHeight="1">
      <c r="A25" s="114"/>
      <c r="B25" s="114"/>
      <c r="C25" s="40" t="s">
        <v>166</v>
      </c>
      <c r="D25" s="31" t="s">
        <v>81</v>
      </c>
      <c r="E25" s="31" t="s">
        <v>89</v>
      </c>
      <c r="F25" s="31" t="s">
        <v>93</v>
      </c>
      <c r="G25" s="31" t="s">
        <v>2</v>
      </c>
      <c r="H25" s="31" t="s">
        <v>96</v>
      </c>
      <c r="I25" s="31" t="s">
        <v>33</v>
      </c>
      <c r="J25" s="31" t="s">
        <v>82</v>
      </c>
      <c r="K25" s="31" t="s">
        <v>35</v>
      </c>
      <c r="L25" s="39">
        <v>30000</v>
      </c>
      <c r="M25" s="39">
        <v>4573.02</v>
      </c>
      <c r="N25" s="119">
        <f t="shared" si="0"/>
        <v>15.243400000000001</v>
      </c>
    </row>
    <row r="26" spans="1:14" ht="17.25" customHeight="1">
      <c r="A26" s="114" t="s">
        <v>167</v>
      </c>
      <c r="B26" s="30"/>
      <c r="C26" s="120" t="s">
        <v>97</v>
      </c>
      <c r="D26" s="117" t="s">
        <v>81</v>
      </c>
      <c r="E26" s="117" t="s">
        <v>89</v>
      </c>
      <c r="F26" s="117" t="s">
        <v>93</v>
      </c>
      <c r="G26" s="117" t="s">
        <v>93</v>
      </c>
      <c r="H26" s="117" t="s">
        <v>81</v>
      </c>
      <c r="I26" s="117" t="s">
        <v>14</v>
      </c>
      <c r="J26" s="117" t="s">
        <v>82</v>
      </c>
      <c r="K26" s="117" t="s">
        <v>35</v>
      </c>
      <c r="L26" s="118">
        <f>L27+L28</f>
        <v>420000</v>
      </c>
      <c r="M26" s="118">
        <f>M27+M28</f>
        <v>143448.53</v>
      </c>
      <c r="N26" s="119">
        <f t="shared" si="0"/>
        <v>34.15441190476191</v>
      </c>
    </row>
    <row r="27" spans="1:14" ht="29.25" customHeight="1">
      <c r="A27" s="114"/>
      <c r="B27" s="30"/>
      <c r="C27" s="126" t="s">
        <v>261</v>
      </c>
      <c r="D27" s="31" t="s">
        <v>81</v>
      </c>
      <c r="E27" s="32" t="s">
        <v>89</v>
      </c>
      <c r="F27" s="32" t="s">
        <v>93</v>
      </c>
      <c r="G27" s="32" t="s">
        <v>93</v>
      </c>
      <c r="H27" s="32" t="s">
        <v>260</v>
      </c>
      <c r="I27" s="32" t="s">
        <v>33</v>
      </c>
      <c r="J27" s="32" t="s">
        <v>82</v>
      </c>
      <c r="K27" s="32" t="s">
        <v>35</v>
      </c>
      <c r="L27" s="39">
        <v>40000</v>
      </c>
      <c r="M27" s="39">
        <v>140558.97</v>
      </c>
      <c r="N27" s="119">
        <f t="shared" si="0"/>
        <v>351.397425</v>
      </c>
    </row>
    <row r="28" spans="1:14" ht="30.75" customHeight="1">
      <c r="A28" s="114"/>
      <c r="B28" s="30"/>
      <c r="C28" s="45" t="s">
        <v>263</v>
      </c>
      <c r="D28" s="31" t="s">
        <v>81</v>
      </c>
      <c r="E28" s="32" t="s">
        <v>89</v>
      </c>
      <c r="F28" s="32" t="s">
        <v>93</v>
      </c>
      <c r="G28" s="32" t="s">
        <v>93</v>
      </c>
      <c r="H28" s="32" t="s">
        <v>262</v>
      </c>
      <c r="I28" s="32" t="s">
        <v>33</v>
      </c>
      <c r="J28" s="32" t="s">
        <v>82</v>
      </c>
      <c r="K28" s="32" t="s">
        <v>35</v>
      </c>
      <c r="L28" s="39">
        <v>380000</v>
      </c>
      <c r="M28" s="39">
        <v>2889.56</v>
      </c>
      <c r="N28" s="119">
        <f t="shared" si="0"/>
        <v>0.7604105263157894</v>
      </c>
    </row>
    <row r="29" spans="1:14" ht="19.5" customHeight="1">
      <c r="A29" s="114" t="s">
        <v>168</v>
      </c>
      <c r="B29" s="30"/>
      <c r="C29" s="127" t="s">
        <v>100</v>
      </c>
      <c r="D29" s="117" t="s">
        <v>81</v>
      </c>
      <c r="E29" s="117" t="s">
        <v>89</v>
      </c>
      <c r="F29" s="117" t="s">
        <v>3</v>
      </c>
      <c r="G29" s="117" t="s">
        <v>14</v>
      </c>
      <c r="H29" s="117" t="s">
        <v>81</v>
      </c>
      <c r="I29" s="117" t="s">
        <v>14</v>
      </c>
      <c r="J29" s="117" t="s">
        <v>82</v>
      </c>
      <c r="K29" s="117" t="s">
        <v>81</v>
      </c>
      <c r="L29" s="118">
        <f>L30</f>
        <v>5000</v>
      </c>
      <c r="M29" s="118">
        <f>M30</f>
        <v>1150</v>
      </c>
      <c r="N29" s="119">
        <f t="shared" si="0"/>
        <v>23</v>
      </c>
    </row>
    <row r="30" spans="1:14" ht="32.25" customHeight="1">
      <c r="A30" s="114" t="s">
        <v>169</v>
      </c>
      <c r="B30" s="30"/>
      <c r="C30" s="127" t="s">
        <v>101</v>
      </c>
      <c r="D30" s="117" t="s">
        <v>81</v>
      </c>
      <c r="E30" s="117" t="s">
        <v>89</v>
      </c>
      <c r="F30" s="117" t="s">
        <v>3</v>
      </c>
      <c r="G30" s="117" t="s">
        <v>8</v>
      </c>
      <c r="H30" s="117" t="s">
        <v>81</v>
      </c>
      <c r="I30" s="117" t="s">
        <v>2</v>
      </c>
      <c r="J30" s="117" t="s">
        <v>82</v>
      </c>
      <c r="K30" s="117" t="s">
        <v>35</v>
      </c>
      <c r="L30" s="118">
        <f>L31</f>
        <v>5000</v>
      </c>
      <c r="M30" s="118">
        <f>M31</f>
        <v>1150</v>
      </c>
      <c r="N30" s="119">
        <f t="shared" si="0"/>
        <v>23</v>
      </c>
    </row>
    <row r="31" spans="1:14" ht="39" customHeight="1">
      <c r="A31" s="114"/>
      <c r="B31" s="30"/>
      <c r="C31" s="46" t="s">
        <v>102</v>
      </c>
      <c r="D31" s="31" t="s">
        <v>81</v>
      </c>
      <c r="E31" s="31" t="s">
        <v>89</v>
      </c>
      <c r="F31" s="31" t="s">
        <v>3</v>
      </c>
      <c r="G31" s="31" t="s">
        <v>8</v>
      </c>
      <c r="H31" s="31" t="s">
        <v>37</v>
      </c>
      <c r="I31" s="31" t="s">
        <v>2</v>
      </c>
      <c r="J31" s="31" t="s">
        <v>82</v>
      </c>
      <c r="K31" s="31" t="s">
        <v>35</v>
      </c>
      <c r="L31" s="39">
        <v>5000</v>
      </c>
      <c r="M31" s="39">
        <v>1150</v>
      </c>
      <c r="N31" s="119">
        <f t="shared" si="0"/>
        <v>23</v>
      </c>
    </row>
    <row r="32" spans="1:14" ht="25.5">
      <c r="A32" s="114" t="s">
        <v>170</v>
      </c>
      <c r="B32" s="30"/>
      <c r="C32" s="127" t="s">
        <v>103</v>
      </c>
      <c r="D32" s="31" t="s">
        <v>81</v>
      </c>
      <c r="E32" s="31" t="s">
        <v>89</v>
      </c>
      <c r="F32" s="31" t="s">
        <v>104</v>
      </c>
      <c r="G32" s="31" t="s">
        <v>14</v>
      </c>
      <c r="H32" s="31" t="s">
        <v>81</v>
      </c>
      <c r="I32" s="31" t="s">
        <v>14</v>
      </c>
      <c r="J32" s="31" t="s">
        <v>82</v>
      </c>
      <c r="K32" s="31" t="s">
        <v>81</v>
      </c>
      <c r="L32" s="118">
        <f>L33</f>
        <v>0</v>
      </c>
      <c r="M32" s="118">
        <f>M33</f>
        <v>0</v>
      </c>
      <c r="N32" s="119" t="e">
        <f t="shared" si="0"/>
        <v>#DIV/0!</v>
      </c>
    </row>
    <row r="33" spans="1:14" ht="21.75" customHeight="1">
      <c r="A33" s="114"/>
      <c r="B33" s="30"/>
      <c r="C33" s="46" t="s">
        <v>105</v>
      </c>
      <c r="D33" s="32" t="s">
        <v>81</v>
      </c>
      <c r="E33" s="31" t="s">
        <v>89</v>
      </c>
      <c r="F33" s="31" t="s">
        <v>104</v>
      </c>
      <c r="G33" s="31" t="s">
        <v>8</v>
      </c>
      <c r="H33" s="31" t="s">
        <v>106</v>
      </c>
      <c r="I33" s="31" t="s">
        <v>33</v>
      </c>
      <c r="J33" s="31" t="s">
        <v>82</v>
      </c>
      <c r="K33" s="31" t="s">
        <v>35</v>
      </c>
      <c r="L33" s="39"/>
      <c r="M33" s="39"/>
      <c r="N33" s="119" t="e">
        <f t="shared" si="0"/>
        <v>#DIV/0!</v>
      </c>
    </row>
    <row r="34" spans="1:14" ht="27" customHeight="1">
      <c r="A34" s="114" t="s">
        <v>171</v>
      </c>
      <c r="B34" s="30" t="s">
        <v>108</v>
      </c>
      <c r="C34" s="128" t="s">
        <v>108</v>
      </c>
      <c r="D34" s="129" t="s">
        <v>81</v>
      </c>
      <c r="E34" s="129" t="s">
        <v>89</v>
      </c>
      <c r="F34" s="129" t="s">
        <v>109</v>
      </c>
      <c r="G34" s="129" t="s">
        <v>14</v>
      </c>
      <c r="H34" s="129" t="s">
        <v>81</v>
      </c>
      <c r="I34" s="129" t="s">
        <v>14</v>
      </c>
      <c r="J34" s="129" t="s">
        <v>82</v>
      </c>
      <c r="K34" s="129" t="s">
        <v>81</v>
      </c>
      <c r="L34" s="118">
        <f>L35</f>
        <v>0</v>
      </c>
      <c r="M34" s="118">
        <f>M35</f>
        <v>0</v>
      </c>
      <c r="N34" s="119" t="e">
        <f t="shared" si="0"/>
        <v>#DIV/0!</v>
      </c>
    </row>
    <row r="35" spans="1:14" ht="18.75" customHeight="1">
      <c r="A35" s="114" t="s">
        <v>172</v>
      </c>
      <c r="B35" s="30" t="s">
        <v>110</v>
      </c>
      <c r="C35" s="127" t="s">
        <v>173</v>
      </c>
      <c r="D35" s="129" t="s">
        <v>81</v>
      </c>
      <c r="E35" s="129" t="s">
        <v>89</v>
      </c>
      <c r="F35" s="129" t="s">
        <v>109</v>
      </c>
      <c r="G35" s="129" t="s">
        <v>4</v>
      </c>
      <c r="H35" s="129" t="s">
        <v>81</v>
      </c>
      <c r="I35" s="129" t="s">
        <v>14</v>
      </c>
      <c r="J35" s="129" t="s">
        <v>82</v>
      </c>
      <c r="K35" s="129" t="s">
        <v>111</v>
      </c>
      <c r="L35" s="118">
        <f>L36</f>
        <v>0</v>
      </c>
      <c r="M35" s="118">
        <f>M36</f>
        <v>0</v>
      </c>
      <c r="N35" s="119" t="e">
        <f t="shared" si="0"/>
        <v>#DIV/0!</v>
      </c>
    </row>
    <row r="36" spans="1:14" s="28" customFormat="1" ht="39.75" customHeight="1">
      <c r="A36" s="114"/>
      <c r="B36" s="30" t="s">
        <v>112</v>
      </c>
      <c r="C36" s="46" t="s">
        <v>174</v>
      </c>
      <c r="D36" s="32" t="s">
        <v>81</v>
      </c>
      <c r="E36" s="32" t="s">
        <v>89</v>
      </c>
      <c r="F36" s="32" t="s">
        <v>109</v>
      </c>
      <c r="G36" s="32" t="s">
        <v>4</v>
      </c>
      <c r="H36" s="32" t="s">
        <v>98</v>
      </c>
      <c r="I36" s="32" t="s">
        <v>33</v>
      </c>
      <c r="J36" s="32" t="s">
        <v>82</v>
      </c>
      <c r="K36" s="32" t="s">
        <v>111</v>
      </c>
      <c r="L36" s="39"/>
      <c r="M36" s="39"/>
      <c r="N36" s="119" t="e">
        <f t="shared" si="0"/>
        <v>#DIV/0!</v>
      </c>
    </row>
    <row r="37" spans="1:14" s="29" customFormat="1" ht="21" customHeight="1">
      <c r="A37" s="130">
        <v>8</v>
      </c>
      <c r="B37" s="30"/>
      <c r="C37" s="131" t="s">
        <v>113</v>
      </c>
      <c r="D37" s="117" t="s">
        <v>81</v>
      </c>
      <c r="E37" s="117" t="s">
        <v>89</v>
      </c>
      <c r="F37" s="117" t="s">
        <v>114</v>
      </c>
      <c r="G37" s="117" t="s">
        <v>14</v>
      </c>
      <c r="H37" s="117" t="s">
        <v>81</v>
      </c>
      <c r="I37" s="117" t="s">
        <v>14</v>
      </c>
      <c r="J37" s="117" t="s">
        <v>82</v>
      </c>
      <c r="K37" s="117" t="s">
        <v>81</v>
      </c>
      <c r="L37" s="118">
        <f>L38</f>
        <v>0</v>
      </c>
      <c r="M37" s="118">
        <f>M38</f>
        <v>0</v>
      </c>
      <c r="N37" s="119" t="e">
        <f t="shared" si="0"/>
        <v>#DIV/0!</v>
      </c>
    </row>
    <row r="38" spans="1:14" ht="42" customHeight="1">
      <c r="A38" s="130"/>
      <c r="B38" s="30"/>
      <c r="C38" s="131" t="s">
        <v>115</v>
      </c>
      <c r="D38" s="117" t="s">
        <v>81</v>
      </c>
      <c r="E38" s="117" t="s">
        <v>89</v>
      </c>
      <c r="F38" s="117" t="s">
        <v>114</v>
      </c>
      <c r="G38" s="117" t="s">
        <v>93</v>
      </c>
      <c r="H38" s="117" t="s">
        <v>81</v>
      </c>
      <c r="I38" s="117" t="s">
        <v>14</v>
      </c>
      <c r="J38" s="117" t="s">
        <v>82</v>
      </c>
      <c r="K38" s="117" t="s">
        <v>116</v>
      </c>
      <c r="L38" s="118">
        <f>L39</f>
        <v>0</v>
      </c>
      <c r="M38" s="118">
        <f>M39</f>
        <v>0</v>
      </c>
      <c r="N38" s="119" t="e">
        <f t="shared" si="0"/>
        <v>#DIV/0!</v>
      </c>
    </row>
    <row r="39" spans="1:14" ht="29.25" customHeight="1">
      <c r="A39" s="130"/>
      <c r="B39" s="30"/>
      <c r="C39" s="47" t="s">
        <v>117</v>
      </c>
      <c r="D39" s="32" t="s">
        <v>81</v>
      </c>
      <c r="E39" s="31" t="s">
        <v>89</v>
      </c>
      <c r="F39" s="31" t="s">
        <v>114</v>
      </c>
      <c r="G39" s="31" t="s">
        <v>93</v>
      </c>
      <c r="H39" s="31" t="s">
        <v>98</v>
      </c>
      <c r="I39" s="31" t="s">
        <v>33</v>
      </c>
      <c r="J39" s="31" t="s">
        <v>82</v>
      </c>
      <c r="K39" s="31" t="s">
        <v>116</v>
      </c>
      <c r="L39" s="39"/>
      <c r="M39" s="39"/>
      <c r="N39" s="119" t="e">
        <f t="shared" si="0"/>
        <v>#DIV/0!</v>
      </c>
    </row>
    <row r="40" spans="1:14" ht="29.25" customHeight="1">
      <c r="A40" s="130"/>
      <c r="B40" s="30"/>
      <c r="C40" s="132" t="s">
        <v>176</v>
      </c>
      <c r="D40" s="133" t="s">
        <v>81</v>
      </c>
      <c r="E40" s="133" t="s">
        <v>89</v>
      </c>
      <c r="F40" s="133" t="s">
        <v>177</v>
      </c>
      <c r="G40" s="133" t="s">
        <v>14</v>
      </c>
      <c r="H40" s="133" t="s">
        <v>81</v>
      </c>
      <c r="I40" s="133" t="s">
        <v>14</v>
      </c>
      <c r="J40" s="133" t="s">
        <v>82</v>
      </c>
      <c r="K40" s="133" t="s">
        <v>81</v>
      </c>
      <c r="L40" s="118">
        <f>L41</f>
        <v>0</v>
      </c>
      <c r="M40" s="118">
        <f>M41</f>
        <v>0</v>
      </c>
      <c r="N40" s="119" t="e">
        <f t="shared" si="0"/>
        <v>#DIV/0!</v>
      </c>
    </row>
    <row r="41" spans="1:14" ht="29.25" customHeight="1">
      <c r="A41" s="130"/>
      <c r="B41" s="30"/>
      <c r="C41" s="132" t="s">
        <v>178</v>
      </c>
      <c r="D41" s="133" t="s">
        <v>81</v>
      </c>
      <c r="E41" s="133" t="s">
        <v>89</v>
      </c>
      <c r="F41" s="133" t="s">
        <v>177</v>
      </c>
      <c r="G41" s="133" t="s">
        <v>179</v>
      </c>
      <c r="H41" s="133" t="s">
        <v>81</v>
      </c>
      <c r="I41" s="133" t="s">
        <v>14</v>
      </c>
      <c r="J41" s="133" t="s">
        <v>82</v>
      </c>
      <c r="K41" s="133" t="s">
        <v>81</v>
      </c>
      <c r="L41" s="118">
        <f>L42</f>
        <v>0</v>
      </c>
      <c r="M41" s="118">
        <f>M42</f>
        <v>0</v>
      </c>
      <c r="N41" s="119" t="e">
        <f t="shared" si="0"/>
        <v>#DIV/0!</v>
      </c>
    </row>
    <row r="42" spans="1:14" ht="29.25" customHeight="1">
      <c r="A42" s="130"/>
      <c r="B42" s="30"/>
      <c r="C42" s="51" t="s">
        <v>180</v>
      </c>
      <c r="D42" s="134" t="s">
        <v>81</v>
      </c>
      <c r="E42" s="134" t="s">
        <v>89</v>
      </c>
      <c r="F42" s="134" t="s">
        <v>177</v>
      </c>
      <c r="G42" s="134" t="s">
        <v>179</v>
      </c>
      <c r="H42" s="134" t="s">
        <v>8</v>
      </c>
      <c r="I42" s="134" t="s">
        <v>5</v>
      </c>
      <c r="J42" s="134" t="s">
        <v>82</v>
      </c>
      <c r="K42" s="134" t="s">
        <v>181</v>
      </c>
      <c r="L42" s="39"/>
      <c r="M42" s="39"/>
      <c r="N42" s="119" t="e">
        <f t="shared" si="0"/>
        <v>#DIV/0!</v>
      </c>
    </row>
    <row r="43" spans="1:14" s="29" customFormat="1" ht="16.5" customHeight="1">
      <c r="A43" s="130">
        <v>9</v>
      </c>
      <c r="B43" s="30"/>
      <c r="C43" s="48" t="s">
        <v>118</v>
      </c>
      <c r="D43" s="129" t="s">
        <v>81</v>
      </c>
      <c r="E43" s="129" t="s">
        <v>89</v>
      </c>
      <c r="F43" s="129" t="s">
        <v>119</v>
      </c>
      <c r="G43" s="129" t="s">
        <v>14</v>
      </c>
      <c r="H43" s="129" t="s">
        <v>81</v>
      </c>
      <c r="I43" s="129" t="s">
        <v>14</v>
      </c>
      <c r="J43" s="129" t="s">
        <v>82</v>
      </c>
      <c r="K43" s="129" t="s">
        <v>81</v>
      </c>
      <c r="L43" s="121">
        <f>L45+L44</f>
        <v>1029.61</v>
      </c>
      <c r="M43" s="121">
        <f>M45+M44</f>
        <v>0</v>
      </c>
      <c r="N43" s="119">
        <f t="shared" si="0"/>
        <v>0</v>
      </c>
    </row>
    <row r="44" spans="1:14" ht="21" customHeight="1">
      <c r="A44" s="114"/>
      <c r="B44" s="30"/>
      <c r="C44" s="48" t="s">
        <v>150</v>
      </c>
      <c r="D44" s="32" t="s">
        <v>81</v>
      </c>
      <c r="E44" s="32" t="s">
        <v>89</v>
      </c>
      <c r="F44" s="32" t="s">
        <v>119</v>
      </c>
      <c r="G44" s="32" t="s">
        <v>2</v>
      </c>
      <c r="H44" s="32" t="s">
        <v>106</v>
      </c>
      <c r="I44" s="32" t="s">
        <v>33</v>
      </c>
      <c r="J44" s="32" t="s">
        <v>82</v>
      </c>
      <c r="K44" s="32" t="s">
        <v>120</v>
      </c>
      <c r="L44" s="39">
        <v>0</v>
      </c>
      <c r="M44" s="39">
        <v>0</v>
      </c>
      <c r="N44" s="119" t="e">
        <f t="shared" si="0"/>
        <v>#DIV/0!</v>
      </c>
    </row>
    <row r="45" spans="1:14" ht="21.75" customHeight="1">
      <c r="A45" s="114"/>
      <c r="B45" s="30"/>
      <c r="C45" s="46" t="s">
        <v>121</v>
      </c>
      <c r="D45" s="32" t="s">
        <v>81</v>
      </c>
      <c r="E45" s="32" t="s">
        <v>89</v>
      </c>
      <c r="F45" s="32" t="s">
        <v>119</v>
      </c>
      <c r="G45" s="32" t="s">
        <v>4</v>
      </c>
      <c r="H45" s="32" t="s">
        <v>106</v>
      </c>
      <c r="I45" s="32" t="s">
        <v>33</v>
      </c>
      <c r="J45" s="32" t="s">
        <v>82</v>
      </c>
      <c r="K45" s="32" t="s">
        <v>120</v>
      </c>
      <c r="L45" s="39">
        <v>1029.61</v>
      </c>
      <c r="M45" s="39"/>
      <c r="N45" s="119">
        <f t="shared" si="0"/>
        <v>0</v>
      </c>
    </row>
    <row r="46" spans="1:14" ht="19.5" customHeight="1">
      <c r="A46" s="114" t="s">
        <v>122</v>
      </c>
      <c r="B46" s="30"/>
      <c r="C46" s="48" t="s">
        <v>123</v>
      </c>
      <c r="D46" s="129" t="s">
        <v>81</v>
      </c>
      <c r="E46" s="129" t="s">
        <v>124</v>
      </c>
      <c r="F46" s="129" t="s">
        <v>14</v>
      </c>
      <c r="G46" s="129" t="s">
        <v>14</v>
      </c>
      <c r="H46" s="129" t="s">
        <v>81</v>
      </c>
      <c r="I46" s="129" t="s">
        <v>14</v>
      </c>
      <c r="J46" s="129" t="s">
        <v>82</v>
      </c>
      <c r="K46" s="129" t="s">
        <v>81</v>
      </c>
      <c r="L46" s="118">
        <f>L47+L60</f>
        <v>3244511.21</v>
      </c>
      <c r="M46" s="118">
        <f>M47+M60</f>
        <v>562060</v>
      </c>
      <c r="N46" s="119">
        <f t="shared" si="0"/>
        <v>17.323410634787113</v>
      </c>
    </row>
    <row r="47" spans="1:14" s="29" customFormat="1" ht="34.5" customHeight="1">
      <c r="A47" s="114"/>
      <c r="B47" s="114"/>
      <c r="C47" s="127" t="s">
        <v>125</v>
      </c>
      <c r="D47" s="116" t="s">
        <v>81</v>
      </c>
      <c r="E47" s="117" t="s">
        <v>124</v>
      </c>
      <c r="F47" s="117" t="s">
        <v>5</v>
      </c>
      <c r="G47" s="117" t="s">
        <v>14</v>
      </c>
      <c r="H47" s="117" t="s">
        <v>81</v>
      </c>
      <c r="I47" s="117" t="s">
        <v>14</v>
      </c>
      <c r="J47" s="117" t="s">
        <v>82</v>
      </c>
      <c r="K47" s="117" t="s">
        <v>81</v>
      </c>
      <c r="L47" s="118">
        <f>L48+L50+L54+L57</f>
        <v>3244511.21</v>
      </c>
      <c r="M47" s="118">
        <f>M48+M50+M54+M57</f>
        <v>562060</v>
      </c>
      <c r="N47" s="119">
        <f t="shared" si="0"/>
        <v>17.323410634787113</v>
      </c>
    </row>
    <row r="48" spans="1:14" ht="21.75" customHeight="1">
      <c r="A48" s="114" t="s">
        <v>85</v>
      </c>
      <c r="B48" s="114"/>
      <c r="C48" s="120" t="s">
        <v>126</v>
      </c>
      <c r="D48" s="116" t="s">
        <v>81</v>
      </c>
      <c r="E48" s="117" t="s">
        <v>124</v>
      </c>
      <c r="F48" s="117" t="s">
        <v>5</v>
      </c>
      <c r="G48" s="117" t="s">
        <v>2</v>
      </c>
      <c r="H48" s="117" t="s">
        <v>81</v>
      </c>
      <c r="I48" s="117" t="s">
        <v>14</v>
      </c>
      <c r="J48" s="117" t="s">
        <v>82</v>
      </c>
      <c r="K48" s="117" t="s">
        <v>127</v>
      </c>
      <c r="L48" s="118">
        <f>SUM(L49:L49)</f>
        <v>774000</v>
      </c>
      <c r="M48" s="118">
        <f>SUM(M49:M49)</f>
        <v>523100</v>
      </c>
      <c r="N48" s="119">
        <f t="shared" si="0"/>
        <v>67.58397932816538</v>
      </c>
    </row>
    <row r="49" spans="1:14" ht="17.25" customHeight="1">
      <c r="A49" s="30"/>
      <c r="B49" s="30"/>
      <c r="C49" s="126" t="s">
        <v>128</v>
      </c>
      <c r="D49" s="31" t="s">
        <v>81</v>
      </c>
      <c r="E49" s="31" t="s">
        <v>124</v>
      </c>
      <c r="F49" s="31" t="s">
        <v>5</v>
      </c>
      <c r="G49" s="31" t="s">
        <v>2</v>
      </c>
      <c r="H49" s="31" t="s">
        <v>13</v>
      </c>
      <c r="I49" s="31" t="s">
        <v>33</v>
      </c>
      <c r="J49" s="31" t="s">
        <v>82</v>
      </c>
      <c r="K49" s="31" t="s">
        <v>127</v>
      </c>
      <c r="L49" s="39">
        <v>774000</v>
      </c>
      <c r="M49" s="39">
        <v>523100</v>
      </c>
      <c r="N49" s="119">
        <f t="shared" si="0"/>
        <v>67.58397932816538</v>
      </c>
    </row>
    <row r="50" spans="1:14" ht="25.5">
      <c r="A50" s="114" t="s">
        <v>129</v>
      </c>
      <c r="B50" s="30"/>
      <c r="C50" s="120" t="s">
        <v>130</v>
      </c>
      <c r="D50" s="116" t="s">
        <v>81</v>
      </c>
      <c r="E50" s="117" t="s">
        <v>124</v>
      </c>
      <c r="F50" s="117" t="s">
        <v>5</v>
      </c>
      <c r="G50" s="117" t="s">
        <v>5</v>
      </c>
      <c r="H50" s="117" t="s">
        <v>81</v>
      </c>
      <c r="I50" s="117" t="s">
        <v>14</v>
      </c>
      <c r="J50" s="117" t="s">
        <v>82</v>
      </c>
      <c r="K50" s="117" t="s">
        <v>127</v>
      </c>
      <c r="L50" s="118">
        <f>L51+L52+L53</f>
        <v>2123633</v>
      </c>
      <c r="M50" s="118">
        <f>M51+M52+M53</f>
        <v>0</v>
      </c>
      <c r="N50" s="119">
        <f t="shared" si="0"/>
        <v>0</v>
      </c>
    </row>
    <row r="51" spans="1:14" ht="39.75" customHeight="1">
      <c r="A51" s="114"/>
      <c r="B51" s="30"/>
      <c r="C51" s="56" t="s">
        <v>228</v>
      </c>
      <c r="D51" s="31" t="s">
        <v>81</v>
      </c>
      <c r="E51" s="31" t="s">
        <v>124</v>
      </c>
      <c r="F51" s="31" t="s">
        <v>5</v>
      </c>
      <c r="G51" s="31" t="s">
        <v>5</v>
      </c>
      <c r="H51" s="31" t="s">
        <v>225</v>
      </c>
      <c r="I51" s="31" t="s">
        <v>33</v>
      </c>
      <c r="J51" s="31" t="s">
        <v>82</v>
      </c>
      <c r="K51" s="31" t="s">
        <v>127</v>
      </c>
      <c r="L51" s="60"/>
      <c r="M51" s="60"/>
      <c r="N51" s="119" t="e">
        <f t="shared" si="0"/>
        <v>#DIV/0!</v>
      </c>
    </row>
    <row r="52" spans="1:14" ht="38.25">
      <c r="A52" s="114"/>
      <c r="B52" s="30"/>
      <c r="C52" s="49" t="s">
        <v>131</v>
      </c>
      <c r="D52" s="31" t="s">
        <v>81</v>
      </c>
      <c r="E52" s="31" t="s">
        <v>124</v>
      </c>
      <c r="F52" s="31" t="s">
        <v>5</v>
      </c>
      <c r="G52" s="31" t="s">
        <v>5</v>
      </c>
      <c r="H52" s="31" t="s">
        <v>229</v>
      </c>
      <c r="I52" s="31" t="s">
        <v>33</v>
      </c>
      <c r="J52" s="31" t="s">
        <v>82</v>
      </c>
      <c r="K52" s="31" t="s">
        <v>127</v>
      </c>
      <c r="L52" s="39"/>
      <c r="M52" s="39"/>
      <c r="N52" s="119" t="e">
        <f t="shared" si="0"/>
        <v>#DIV/0!</v>
      </c>
    </row>
    <row r="53" spans="1:14" ht="15.75">
      <c r="A53" s="30"/>
      <c r="B53" s="30"/>
      <c r="C53" s="46" t="s">
        <v>132</v>
      </c>
      <c r="D53" s="31" t="s">
        <v>81</v>
      </c>
      <c r="E53" s="31" t="s">
        <v>124</v>
      </c>
      <c r="F53" s="31" t="s">
        <v>5</v>
      </c>
      <c r="G53" s="31" t="s">
        <v>5</v>
      </c>
      <c r="H53" s="31" t="s">
        <v>133</v>
      </c>
      <c r="I53" s="31" t="s">
        <v>33</v>
      </c>
      <c r="J53" s="31" t="s">
        <v>82</v>
      </c>
      <c r="K53" s="31" t="s">
        <v>127</v>
      </c>
      <c r="L53" s="39">
        <v>2123633</v>
      </c>
      <c r="M53" s="39"/>
      <c r="N53" s="119">
        <f t="shared" si="0"/>
        <v>0</v>
      </c>
    </row>
    <row r="54" spans="1:14" ht="15.75">
      <c r="A54" s="114" t="s">
        <v>134</v>
      </c>
      <c r="B54" s="114"/>
      <c r="C54" s="120" t="s">
        <v>135</v>
      </c>
      <c r="D54" s="116" t="s">
        <v>81</v>
      </c>
      <c r="E54" s="117" t="s">
        <v>124</v>
      </c>
      <c r="F54" s="117" t="s">
        <v>5</v>
      </c>
      <c r="G54" s="117" t="s">
        <v>7</v>
      </c>
      <c r="H54" s="117" t="s">
        <v>81</v>
      </c>
      <c r="I54" s="117" t="s">
        <v>14</v>
      </c>
      <c r="J54" s="117" t="s">
        <v>82</v>
      </c>
      <c r="K54" s="117" t="s">
        <v>127</v>
      </c>
      <c r="L54" s="118">
        <f>L55+L56</f>
        <v>72000</v>
      </c>
      <c r="M54" s="118">
        <f>M55+M56</f>
        <v>38960</v>
      </c>
      <c r="N54" s="119">
        <f t="shared" si="0"/>
        <v>54.11111111111111</v>
      </c>
    </row>
    <row r="55" spans="1:14" ht="25.5">
      <c r="A55" s="30"/>
      <c r="B55" s="30"/>
      <c r="C55" s="135" t="s">
        <v>136</v>
      </c>
      <c r="D55" s="31" t="s">
        <v>81</v>
      </c>
      <c r="E55" s="31" t="s">
        <v>124</v>
      </c>
      <c r="F55" s="31" t="s">
        <v>5</v>
      </c>
      <c r="G55" s="31" t="s">
        <v>7</v>
      </c>
      <c r="H55" s="31" t="s">
        <v>137</v>
      </c>
      <c r="I55" s="31" t="s">
        <v>33</v>
      </c>
      <c r="J55" s="31" t="s">
        <v>82</v>
      </c>
      <c r="K55" s="31" t="s">
        <v>127</v>
      </c>
      <c r="L55" s="39">
        <v>70000</v>
      </c>
      <c r="M55" s="39">
        <v>38000</v>
      </c>
      <c r="N55" s="119">
        <f t="shared" si="0"/>
        <v>54.285714285714285</v>
      </c>
    </row>
    <row r="56" spans="1:14" ht="15.75">
      <c r="A56" s="30"/>
      <c r="B56" s="30"/>
      <c r="C56" s="50" t="s">
        <v>141</v>
      </c>
      <c r="D56" s="134" t="s">
        <v>81</v>
      </c>
      <c r="E56" s="134" t="s">
        <v>124</v>
      </c>
      <c r="F56" s="134" t="s">
        <v>5</v>
      </c>
      <c r="G56" s="134" t="s">
        <v>7</v>
      </c>
      <c r="H56" s="134" t="s">
        <v>142</v>
      </c>
      <c r="I56" s="134" t="s">
        <v>33</v>
      </c>
      <c r="J56" s="134" t="s">
        <v>82</v>
      </c>
      <c r="K56" s="134" t="s">
        <v>127</v>
      </c>
      <c r="L56" s="60">
        <v>2000</v>
      </c>
      <c r="M56" s="60">
        <v>960</v>
      </c>
      <c r="N56" s="119">
        <f t="shared" si="0"/>
        <v>48</v>
      </c>
    </row>
    <row r="57" spans="1:14" ht="15.75">
      <c r="A57" s="114" t="s">
        <v>138</v>
      </c>
      <c r="B57" s="114"/>
      <c r="C57" s="120" t="s">
        <v>28</v>
      </c>
      <c r="D57" s="117" t="s">
        <v>81</v>
      </c>
      <c r="E57" s="117" t="s">
        <v>124</v>
      </c>
      <c r="F57" s="117" t="s">
        <v>5</v>
      </c>
      <c r="G57" s="117" t="s">
        <v>8</v>
      </c>
      <c r="H57" s="117" t="s">
        <v>81</v>
      </c>
      <c r="I57" s="117" t="s">
        <v>14</v>
      </c>
      <c r="J57" s="117" t="s">
        <v>82</v>
      </c>
      <c r="K57" s="117" t="s">
        <v>127</v>
      </c>
      <c r="L57" s="118">
        <f>L58+L59</f>
        <v>274878.21</v>
      </c>
      <c r="M57" s="118">
        <f>M58</f>
        <v>0</v>
      </c>
      <c r="N57" s="119">
        <f t="shared" si="0"/>
        <v>0</v>
      </c>
    </row>
    <row r="58" spans="1:14" ht="25.5">
      <c r="A58" s="30"/>
      <c r="B58" s="30"/>
      <c r="C58" s="126" t="s">
        <v>175</v>
      </c>
      <c r="D58" s="31" t="s">
        <v>81</v>
      </c>
      <c r="E58" s="31" t="s">
        <v>124</v>
      </c>
      <c r="F58" s="31" t="s">
        <v>5</v>
      </c>
      <c r="G58" s="31" t="s">
        <v>8</v>
      </c>
      <c r="H58" s="31" t="s">
        <v>139</v>
      </c>
      <c r="I58" s="31" t="s">
        <v>33</v>
      </c>
      <c r="J58" s="31" t="s">
        <v>82</v>
      </c>
      <c r="K58" s="31" t="s">
        <v>127</v>
      </c>
      <c r="L58" s="39"/>
      <c r="M58" s="39"/>
      <c r="N58" s="119" t="e">
        <f t="shared" si="0"/>
        <v>#DIV/0!</v>
      </c>
    </row>
    <row r="59" spans="1:14" ht="47.25" customHeight="1">
      <c r="A59" s="30"/>
      <c r="B59" s="30"/>
      <c r="C59" s="126" t="s">
        <v>259</v>
      </c>
      <c r="D59" s="31" t="s">
        <v>81</v>
      </c>
      <c r="E59" s="31" t="s">
        <v>124</v>
      </c>
      <c r="F59" s="31" t="s">
        <v>5</v>
      </c>
      <c r="G59" s="31" t="s">
        <v>8</v>
      </c>
      <c r="H59" s="31" t="s">
        <v>258</v>
      </c>
      <c r="I59" s="31" t="s">
        <v>33</v>
      </c>
      <c r="J59" s="31" t="s">
        <v>82</v>
      </c>
      <c r="K59" s="31" t="s">
        <v>127</v>
      </c>
      <c r="L59" s="39">
        <v>274878.21</v>
      </c>
      <c r="M59" s="39"/>
      <c r="N59" s="119"/>
    </row>
    <row r="60" spans="1:14" ht="15.75">
      <c r="A60" s="114" t="s">
        <v>230</v>
      </c>
      <c r="B60" s="114"/>
      <c r="C60" s="136" t="s">
        <v>231</v>
      </c>
      <c r="D60" s="116" t="s">
        <v>81</v>
      </c>
      <c r="E60" s="117" t="s">
        <v>124</v>
      </c>
      <c r="F60" s="117" t="s">
        <v>232</v>
      </c>
      <c r="G60" s="117" t="s">
        <v>14</v>
      </c>
      <c r="H60" s="117" t="s">
        <v>81</v>
      </c>
      <c r="I60" s="117" t="s">
        <v>14</v>
      </c>
      <c r="J60" s="117" t="s">
        <v>82</v>
      </c>
      <c r="K60" s="117" t="s">
        <v>120</v>
      </c>
      <c r="L60" s="118">
        <f>L61</f>
        <v>0</v>
      </c>
      <c r="M60" s="118">
        <f>M61</f>
        <v>0</v>
      </c>
      <c r="N60" s="119" t="e">
        <f t="shared" si="0"/>
        <v>#DIV/0!</v>
      </c>
    </row>
    <row r="61" spans="1:14" ht="15.75">
      <c r="A61" s="30"/>
      <c r="B61" s="30"/>
      <c r="C61" s="137" t="s">
        <v>233</v>
      </c>
      <c r="D61" s="31" t="s">
        <v>81</v>
      </c>
      <c r="E61" s="31" t="s">
        <v>124</v>
      </c>
      <c r="F61" s="31" t="s">
        <v>232</v>
      </c>
      <c r="G61" s="31" t="s">
        <v>4</v>
      </c>
      <c r="H61" s="31" t="s">
        <v>96</v>
      </c>
      <c r="I61" s="31" t="s">
        <v>33</v>
      </c>
      <c r="J61" s="31" t="s">
        <v>82</v>
      </c>
      <c r="K61" s="31" t="s">
        <v>120</v>
      </c>
      <c r="L61" s="39"/>
      <c r="M61" s="39"/>
      <c r="N61" s="119" t="e">
        <f t="shared" si="0"/>
        <v>#DIV/0!</v>
      </c>
    </row>
    <row r="62" spans="1:14" ht="15.75">
      <c r="A62" s="114"/>
      <c r="B62" s="114"/>
      <c r="C62" s="138" t="s">
        <v>140</v>
      </c>
      <c r="D62" s="129"/>
      <c r="E62" s="129"/>
      <c r="F62" s="129"/>
      <c r="G62" s="129"/>
      <c r="H62" s="129"/>
      <c r="I62" s="129"/>
      <c r="J62" s="129"/>
      <c r="K62" s="129"/>
      <c r="L62" s="118">
        <f>L8+L46</f>
        <v>4964333</v>
      </c>
      <c r="M62" s="118">
        <f>M8+M46</f>
        <v>1184370.2</v>
      </c>
      <c r="N62" s="119">
        <f t="shared" si="0"/>
        <v>23.85758973058415</v>
      </c>
    </row>
    <row r="63" spans="1:14" ht="15.75">
      <c r="A63" s="110"/>
      <c r="B63" s="111"/>
      <c r="C63" s="110"/>
      <c r="D63" s="33"/>
      <c r="E63" s="33"/>
      <c r="F63" s="33"/>
      <c r="G63" s="33"/>
      <c r="H63" s="33"/>
      <c r="I63" s="33"/>
      <c r="J63" s="33"/>
      <c r="K63" s="33"/>
      <c r="L63" s="59"/>
      <c r="M63" s="110"/>
      <c r="N63" s="110"/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SheetLayoutView="50" zoomScalePageLayoutView="0" workbookViewId="0" topLeftCell="A13">
      <selection activeCell="A18" sqref="A18"/>
    </sheetView>
  </sheetViews>
  <sheetFormatPr defaultColWidth="9.00390625" defaultRowHeight="12.75"/>
  <cols>
    <col min="1" max="1" width="102.75390625" style="82" customWidth="1"/>
    <col min="2" max="3" width="4.75390625" style="0" customWidth="1"/>
    <col min="4" max="4" width="4.25390625" style="0" customWidth="1"/>
    <col min="5" max="5" width="9.375" style="0" customWidth="1"/>
    <col min="6" max="6" width="5.125" style="0" customWidth="1"/>
    <col min="7" max="7" width="16.25390625" style="0" customWidth="1"/>
    <col min="8" max="8" width="16.125" style="0" customWidth="1"/>
    <col min="9" max="9" width="9.625" style="0" customWidth="1"/>
  </cols>
  <sheetData>
    <row r="1" spans="1:7" ht="46.5" customHeight="1">
      <c r="A1" s="79"/>
      <c r="B1" s="77" t="s">
        <v>266</v>
      </c>
      <c r="C1" s="77"/>
      <c r="D1" s="77"/>
      <c r="E1" s="77"/>
      <c r="F1" s="77"/>
      <c r="G1" s="77"/>
    </row>
    <row r="2" spans="1:7" ht="22.5" customHeight="1">
      <c r="A2" s="76" t="s">
        <v>264</v>
      </c>
      <c r="B2" s="76"/>
      <c r="C2" s="76"/>
      <c r="D2" s="76"/>
      <c r="E2" s="76"/>
      <c r="F2" s="76"/>
      <c r="G2" s="76"/>
    </row>
    <row r="3" spans="1:7" ht="15.75" thickBot="1">
      <c r="A3" s="80"/>
      <c r="B3" s="2"/>
      <c r="C3" s="1"/>
      <c r="D3" s="1"/>
      <c r="E3" s="4"/>
      <c r="F3" s="4"/>
      <c r="G3" s="5" t="s">
        <v>29</v>
      </c>
    </row>
    <row r="4" spans="1:9" ht="12.75" customHeight="1">
      <c r="A4" s="139" t="s">
        <v>0</v>
      </c>
      <c r="B4" s="140" t="s">
        <v>23</v>
      </c>
      <c r="C4" s="141" t="s">
        <v>1</v>
      </c>
      <c r="D4" s="142" t="s">
        <v>6</v>
      </c>
      <c r="E4" s="143" t="s">
        <v>11</v>
      </c>
      <c r="F4" s="144" t="s">
        <v>12</v>
      </c>
      <c r="G4" s="71" t="s">
        <v>143</v>
      </c>
      <c r="H4" s="71" t="s">
        <v>144</v>
      </c>
      <c r="I4" s="73" t="s">
        <v>145</v>
      </c>
    </row>
    <row r="5" spans="1:9" ht="8.25" customHeight="1">
      <c r="A5" s="145"/>
      <c r="B5" s="146"/>
      <c r="C5" s="147"/>
      <c r="D5" s="148"/>
      <c r="E5" s="149"/>
      <c r="F5" s="150"/>
      <c r="G5" s="72"/>
      <c r="H5" s="72"/>
      <c r="I5" s="74"/>
    </row>
    <row r="6" spans="1:9" ht="7.5" customHeight="1">
      <c r="A6" s="145"/>
      <c r="B6" s="146"/>
      <c r="C6" s="147"/>
      <c r="D6" s="148"/>
      <c r="E6" s="149"/>
      <c r="F6" s="150"/>
      <c r="G6" s="72"/>
      <c r="H6" s="72"/>
      <c r="I6" s="74"/>
    </row>
    <row r="7" spans="1:9" ht="7.5" customHeight="1">
      <c r="A7" s="145"/>
      <c r="B7" s="146"/>
      <c r="C7" s="147"/>
      <c r="D7" s="148"/>
      <c r="E7" s="149"/>
      <c r="F7" s="150"/>
      <c r="G7" s="72"/>
      <c r="H7" s="72"/>
      <c r="I7" s="74"/>
    </row>
    <row r="8" spans="1:9" ht="4.5" customHeight="1">
      <c r="A8" s="145"/>
      <c r="B8" s="146"/>
      <c r="C8" s="147"/>
      <c r="D8" s="148"/>
      <c r="E8" s="149"/>
      <c r="F8" s="150"/>
      <c r="G8" s="72"/>
      <c r="H8" s="72"/>
      <c r="I8" s="74"/>
    </row>
    <row r="9" spans="1:9" ht="8.25" customHeight="1">
      <c r="A9" s="145"/>
      <c r="B9" s="146"/>
      <c r="C9" s="151"/>
      <c r="D9" s="152"/>
      <c r="E9" s="149"/>
      <c r="F9" s="153"/>
      <c r="G9" s="72"/>
      <c r="H9" s="72"/>
      <c r="I9" s="75"/>
    </row>
    <row r="10" spans="1:9" ht="18.75" customHeight="1" thickBot="1">
      <c r="A10" s="154" t="s">
        <v>22</v>
      </c>
      <c r="B10" s="155" t="s">
        <v>24</v>
      </c>
      <c r="C10" s="156"/>
      <c r="D10" s="156"/>
      <c r="E10" s="157"/>
      <c r="F10" s="158"/>
      <c r="G10" s="55">
        <f>G84</f>
        <v>5198333</v>
      </c>
      <c r="H10" s="55">
        <f>H84</f>
        <v>1181229.8199999998</v>
      </c>
      <c r="I10" s="36">
        <f>H10/G10*100</f>
        <v>22.72324262412585</v>
      </c>
    </row>
    <row r="11" spans="1:9" ht="21.75" customHeight="1" thickBot="1">
      <c r="A11" s="159" t="s">
        <v>9</v>
      </c>
      <c r="B11" s="160" t="s">
        <v>24</v>
      </c>
      <c r="C11" s="161" t="s">
        <v>2</v>
      </c>
      <c r="D11" s="162"/>
      <c r="E11" s="162"/>
      <c r="F11" s="163"/>
      <c r="G11" s="164">
        <f>G12+G15+G29</f>
        <v>1564345.27</v>
      </c>
      <c r="H11" s="164">
        <f>H12+H15+H29</f>
        <v>527180.22</v>
      </c>
      <c r="I11" s="36">
        <f aca="true" t="shared" si="0" ref="I11:I77">H11/G11*100</f>
        <v>33.699735608878726</v>
      </c>
    </row>
    <row r="12" spans="1:9" ht="15.75" customHeight="1">
      <c r="A12" s="165" t="s">
        <v>18</v>
      </c>
      <c r="B12" s="10" t="s">
        <v>24</v>
      </c>
      <c r="C12" s="166" t="s">
        <v>2</v>
      </c>
      <c r="D12" s="167" t="s">
        <v>5</v>
      </c>
      <c r="E12" s="167"/>
      <c r="F12" s="168"/>
      <c r="G12" s="169">
        <f>G13</f>
        <v>255767.16</v>
      </c>
      <c r="H12" s="169">
        <f>H13</f>
        <v>196460.26</v>
      </c>
      <c r="I12" s="36">
        <f t="shared" si="0"/>
        <v>76.81215211522856</v>
      </c>
    </row>
    <row r="13" spans="1:9" ht="15" customHeight="1">
      <c r="A13" s="170" t="s">
        <v>27</v>
      </c>
      <c r="B13" s="171" t="s">
        <v>24</v>
      </c>
      <c r="C13" s="52" t="s">
        <v>2</v>
      </c>
      <c r="D13" s="6" t="s">
        <v>5</v>
      </c>
      <c r="E13" s="6" t="s">
        <v>182</v>
      </c>
      <c r="F13" s="6"/>
      <c r="G13" s="60">
        <f>G14</f>
        <v>255767.16</v>
      </c>
      <c r="H13" s="60">
        <f>H14</f>
        <v>196460.26</v>
      </c>
      <c r="I13" s="36">
        <f t="shared" si="0"/>
        <v>76.81215211522856</v>
      </c>
    </row>
    <row r="14" spans="1:9" ht="14.25" customHeight="1">
      <c r="A14" s="81" t="s">
        <v>183</v>
      </c>
      <c r="B14" s="10" t="s">
        <v>24</v>
      </c>
      <c r="C14" s="52" t="s">
        <v>2</v>
      </c>
      <c r="D14" s="6" t="s">
        <v>5</v>
      </c>
      <c r="E14" s="6" t="s">
        <v>182</v>
      </c>
      <c r="F14" s="6" t="s">
        <v>184</v>
      </c>
      <c r="G14" s="60">
        <v>255767.16</v>
      </c>
      <c r="H14" s="60">
        <v>196460.26</v>
      </c>
      <c r="I14" s="36">
        <f t="shared" si="0"/>
        <v>76.81215211522856</v>
      </c>
    </row>
    <row r="15" spans="1:9" ht="19.5" customHeight="1">
      <c r="A15" s="172" t="s">
        <v>17</v>
      </c>
      <c r="B15" s="10" t="s">
        <v>24</v>
      </c>
      <c r="C15" s="8" t="s">
        <v>2</v>
      </c>
      <c r="D15" s="6" t="s">
        <v>8</v>
      </c>
      <c r="E15" s="6"/>
      <c r="F15" s="12"/>
      <c r="G15" s="60">
        <f>G16+G23+G25+G27</f>
        <v>536691.11</v>
      </c>
      <c r="H15" s="60">
        <f>H16+H23+H25+H27</f>
        <v>315189.96</v>
      </c>
      <c r="I15" s="36">
        <f t="shared" si="0"/>
        <v>58.728373570413716</v>
      </c>
    </row>
    <row r="16" spans="1:9" ht="28.5" customHeight="1">
      <c r="A16" s="173" t="s">
        <v>185</v>
      </c>
      <c r="B16" s="174" t="s">
        <v>24</v>
      </c>
      <c r="C16" s="8" t="s">
        <v>2</v>
      </c>
      <c r="D16" s="6" t="s">
        <v>8</v>
      </c>
      <c r="E16" s="6" t="s">
        <v>186</v>
      </c>
      <c r="F16" s="13"/>
      <c r="G16" s="60">
        <f>SUM(G17:G22)</f>
        <v>484691.11</v>
      </c>
      <c r="H16" s="60">
        <f>SUM(H17:H22)</f>
        <v>315189.96</v>
      </c>
      <c r="I16" s="36">
        <f t="shared" si="0"/>
        <v>65.02903674053358</v>
      </c>
    </row>
    <row r="17" spans="1:9" ht="18.75" customHeight="1">
      <c r="A17" s="81" t="s">
        <v>183</v>
      </c>
      <c r="B17" s="10" t="s">
        <v>24</v>
      </c>
      <c r="C17" s="52" t="s">
        <v>2</v>
      </c>
      <c r="D17" s="6" t="s">
        <v>8</v>
      </c>
      <c r="E17" s="6" t="s">
        <v>186</v>
      </c>
      <c r="F17" s="6" t="s">
        <v>184</v>
      </c>
      <c r="G17" s="60">
        <v>293221.11</v>
      </c>
      <c r="H17" s="60">
        <v>193526.9</v>
      </c>
      <c r="I17" s="36">
        <f t="shared" si="0"/>
        <v>66.00032992167583</v>
      </c>
    </row>
    <row r="18" spans="1:9" ht="30.75" customHeight="1">
      <c r="A18" s="81" t="s">
        <v>187</v>
      </c>
      <c r="B18" s="10" t="s">
        <v>24</v>
      </c>
      <c r="C18" s="52" t="s">
        <v>2</v>
      </c>
      <c r="D18" s="6" t="s">
        <v>8</v>
      </c>
      <c r="E18" s="6" t="s">
        <v>186</v>
      </c>
      <c r="F18" s="53" t="s">
        <v>188</v>
      </c>
      <c r="G18" s="60">
        <v>24000</v>
      </c>
      <c r="H18" s="60">
        <v>13348.07</v>
      </c>
      <c r="I18" s="36">
        <f t="shared" si="0"/>
        <v>55.61695833333333</v>
      </c>
    </row>
    <row r="19" spans="1:9" ht="15" customHeight="1">
      <c r="A19" s="81" t="s">
        <v>189</v>
      </c>
      <c r="B19" s="10" t="s">
        <v>24</v>
      </c>
      <c r="C19" s="9" t="s">
        <v>190</v>
      </c>
      <c r="D19" s="12" t="s">
        <v>8</v>
      </c>
      <c r="E19" s="6" t="s">
        <v>186</v>
      </c>
      <c r="F19" s="53" t="s">
        <v>191</v>
      </c>
      <c r="G19" s="60">
        <v>10000</v>
      </c>
      <c r="H19" s="60">
        <v>8760.63</v>
      </c>
      <c r="I19" s="36">
        <f t="shared" si="0"/>
        <v>87.60629999999999</v>
      </c>
    </row>
    <row r="20" spans="1:9" ht="18.75" customHeight="1">
      <c r="A20" s="81" t="s">
        <v>192</v>
      </c>
      <c r="B20" s="10" t="s">
        <v>24</v>
      </c>
      <c r="C20" s="9" t="s">
        <v>2</v>
      </c>
      <c r="D20" s="12" t="s">
        <v>8</v>
      </c>
      <c r="E20" s="6" t="s">
        <v>186</v>
      </c>
      <c r="F20" s="53" t="s">
        <v>193</v>
      </c>
      <c r="G20" s="60">
        <v>137470</v>
      </c>
      <c r="H20" s="60">
        <v>91022.4</v>
      </c>
      <c r="I20" s="36">
        <f t="shared" si="0"/>
        <v>66.21255546664726</v>
      </c>
    </row>
    <row r="21" spans="1:9" ht="12.75" customHeight="1" hidden="1">
      <c r="A21" s="81" t="s">
        <v>194</v>
      </c>
      <c r="B21" s="10" t="s">
        <v>24</v>
      </c>
      <c r="C21" s="9" t="s">
        <v>2</v>
      </c>
      <c r="D21" s="12" t="s">
        <v>8</v>
      </c>
      <c r="E21" s="6" t="s">
        <v>186</v>
      </c>
      <c r="F21" s="53" t="s">
        <v>195</v>
      </c>
      <c r="G21" s="60"/>
      <c r="H21" s="60"/>
      <c r="I21" s="36" t="e">
        <f t="shared" si="0"/>
        <v>#DIV/0!</v>
      </c>
    </row>
    <row r="22" spans="1:9" ht="15" customHeight="1">
      <c r="A22" s="81" t="s">
        <v>219</v>
      </c>
      <c r="B22" s="10" t="s">
        <v>24</v>
      </c>
      <c r="C22" s="9" t="s">
        <v>2</v>
      </c>
      <c r="D22" s="12" t="s">
        <v>8</v>
      </c>
      <c r="E22" s="6" t="s">
        <v>186</v>
      </c>
      <c r="F22" s="53" t="s">
        <v>220</v>
      </c>
      <c r="G22" s="60">
        <v>20000</v>
      </c>
      <c r="H22" s="60">
        <v>8531.96</v>
      </c>
      <c r="I22" s="36">
        <f t="shared" si="0"/>
        <v>42.6598</v>
      </c>
    </row>
    <row r="23" spans="1:9" ht="102" customHeight="1">
      <c r="A23" s="175" t="s">
        <v>234</v>
      </c>
      <c r="B23" s="171" t="s">
        <v>24</v>
      </c>
      <c r="C23" s="9" t="s">
        <v>2</v>
      </c>
      <c r="D23" s="6" t="s">
        <v>8</v>
      </c>
      <c r="E23" s="6" t="s">
        <v>196</v>
      </c>
      <c r="F23" s="13"/>
      <c r="G23" s="60">
        <f>G24</f>
        <v>20000</v>
      </c>
      <c r="H23" s="60">
        <f>H24</f>
        <v>0</v>
      </c>
      <c r="I23" s="36">
        <f t="shared" si="0"/>
        <v>0</v>
      </c>
    </row>
    <row r="24" spans="1:9" ht="15.75" customHeight="1">
      <c r="A24" s="176" t="s">
        <v>28</v>
      </c>
      <c r="B24" s="10" t="s">
        <v>24</v>
      </c>
      <c r="C24" s="8" t="s">
        <v>2</v>
      </c>
      <c r="D24" s="6" t="s">
        <v>8</v>
      </c>
      <c r="E24" s="6" t="s">
        <v>196</v>
      </c>
      <c r="F24" s="6" t="s">
        <v>197</v>
      </c>
      <c r="G24" s="60">
        <v>20000</v>
      </c>
      <c r="H24" s="60"/>
      <c r="I24" s="36">
        <f t="shared" si="0"/>
        <v>0</v>
      </c>
    </row>
    <row r="25" spans="1:9" ht="18.75" customHeight="1">
      <c r="A25" s="40" t="s">
        <v>30</v>
      </c>
      <c r="B25" s="171" t="s">
        <v>24</v>
      </c>
      <c r="C25" s="8" t="s">
        <v>2</v>
      </c>
      <c r="D25" s="6" t="s">
        <v>8</v>
      </c>
      <c r="E25" s="6" t="s">
        <v>198</v>
      </c>
      <c r="F25" s="6"/>
      <c r="G25" s="60">
        <f>G26</f>
        <v>30000</v>
      </c>
      <c r="H25" s="60">
        <f>H26</f>
        <v>0</v>
      </c>
      <c r="I25" s="36">
        <f t="shared" si="0"/>
        <v>0</v>
      </c>
    </row>
    <row r="26" spans="1:9" ht="15.75" customHeight="1">
      <c r="A26" s="176" t="s">
        <v>28</v>
      </c>
      <c r="B26" s="10" t="s">
        <v>24</v>
      </c>
      <c r="C26" s="8" t="s">
        <v>2</v>
      </c>
      <c r="D26" s="6" t="s">
        <v>8</v>
      </c>
      <c r="E26" s="6" t="s">
        <v>198</v>
      </c>
      <c r="F26" s="6" t="s">
        <v>197</v>
      </c>
      <c r="G26" s="60">
        <v>30000</v>
      </c>
      <c r="H26" s="60"/>
      <c r="I26" s="36">
        <f t="shared" si="0"/>
        <v>0</v>
      </c>
    </row>
    <row r="27" spans="1:9" ht="29.25" customHeight="1">
      <c r="A27" s="175" t="s">
        <v>36</v>
      </c>
      <c r="B27" s="171" t="s">
        <v>24</v>
      </c>
      <c r="C27" s="177" t="s">
        <v>2</v>
      </c>
      <c r="D27" s="6" t="s">
        <v>8</v>
      </c>
      <c r="E27" s="6" t="s">
        <v>199</v>
      </c>
      <c r="F27" s="6"/>
      <c r="G27" s="60">
        <f>G28</f>
        <v>2000</v>
      </c>
      <c r="H27" s="60">
        <f>H28</f>
        <v>0</v>
      </c>
      <c r="I27" s="36">
        <f t="shared" si="0"/>
        <v>0</v>
      </c>
    </row>
    <row r="28" spans="1:9" ht="15" customHeight="1">
      <c r="A28" s="81" t="s">
        <v>192</v>
      </c>
      <c r="B28" s="10" t="s">
        <v>24</v>
      </c>
      <c r="C28" s="9" t="s">
        <v>2</v>
      </c>
      <c r="D28" s="6" t="s">
        <v>8</v>
      </c>
      <c r="E28" s="6" t="s">
        <v>199</v>
      </c>
      <c r="F28" s="12" t="s">
        <v>193</v>
      </c>
      <c r="G28" s="60">
        <v>2000</v>
      </c>
      <c r="H28" s="60"/>
      <c r="I28" s="36">
        <f t="shared" si="0"/>
        <v>0</v>
      </c>
    </row>
    <row r="29" spans="1:9" ht="18.75">
      <c r="A29" s="173" t="s">
        <v>151</v>
      </c>
      <c r="B29" s="10" t="s">
        <v>24</v>
      </c>
      <c r="C29" s="9" t="s">
        <v>2</v>
      </c>
      <c r="D29" s="6" t="s">
        <v>149</v>
      </c>
      <c r="E29" s="6"/>
      <c r="F29" s="12"/>
      <c r="G29" s="60">
        <f>G30+G33</f>
        <v>771887</v>
      </c>
      <c r="H29" s="60">
        <f>H31</f>
        <v>15530</v>
      </c>
      <c r="I29" s="36">
        <f t="shared" si="0"/>
        <v>2.0119525267299485</v>
      </c>
    </row>
    <row r="30" spans="1:9" ht="18.75">
      <c r="A30" s="81" t="s">
        <v>200</v>
      </c>
      <c r="B30" s="171" t="s">
        <v>24</v>
      </c>
      <c r="C30" s="9" t="s">
        <v>2</v>
      </c>
      <c r="D30" s="6" t="s">
        <v>149</v>
      </c>
      <c r="E30" s="6" t="s">
        <v>201</v>
      </c>
      <c r="F30" s="12"/>
      <c r="G30" s="60">
        <f>G31+G32</f>
        <v>160190</v>
      </c>
      <c r="H30" s="60">
        <f>H31</f>
        <v>15530</v>
      </c>
      <c r="I30" s="36">
        <f t="shared" si="0"/>
        <v>9.694737499219677</v>
      </c>
    </row>
    <row r="31" spans="1:9" ht="17.25" customHeight="1">
      <c r="A31" s="81" t="s">
        <v>192</v>
      </c>
      <c r="B31" s="10" t="s">
        <v>24</v>
      </c>
      <c r="C31" s="9" t="s">
        <v>2</v>
      </c>
      <c r="D31" s="6" t="s">
        <v>149</v>
      </c>
      <c r="E31" s="6" t="s">
        <v>201</v>
      </c>
      <c r="F31" s="12" t="s">
        <v>193</v>
      </c>
      <c r="G31" s="60">
        <v>15530</v>
      </c>
      <c r="H31" s="60">
        <v>15530</v>
      </c>
      <c r="I31" s="36">
        <f t="shared" si="0"/>
        <v>100</v>
      </c>
    </row>
    <row r="32" spans="1:9" ht="17.25" customHeight="1">
      <c r="A32" s="81" t="s">
        <v>236</v>
      </c>
      <c r="B32" s="10" t="s">
        <v>24</v>
      </c>
      <c r="C32" s="9" t="s">
        <v>2</v>
      </c>
      <c r="D32" s="6" t="s">
        <v>149</v>
      </c>
      <c r="E32" s="6" t="s">
        <v>201</v>
      </c>
      <c r="F32" s="12" t="s">
        <v>237</v>
      </c>
      <c r="G32" s="60">
        <v>144660</v>
      </c>
      <c r="H32" s="60"/>
      <c r="I32" s="36"/>
    </row>
    <row r="33" spans="1:9" ht="17.25" customHeight="1">
      <c r="A33" s="81" t="s">
        <v>239</v>
      </c>
      <c r="B33" s="10" t="s">
        <v>24</v>
      </c>
      <c r="C33" s="9" t="s">
        <v>2</v>
      </c>
      <c r="D33" s="6" t="s">
        <v>149</v>
      </c>
      <c r="E33" s="6" t="s">
        <v>238</v>
      </c>
      <c r="F33" s="12"/>
      <c r="G33" s="60">
        <f>G34</f>
        <v>611697</v>
      </c>
      <c r="H33" s="60"/>
      <c r="I33" s="36"/>
    </row>
    <row r="34" spans="1:9" ht="17.25" customHeight="1">
      <c r="A34" s="81" t="s">
        <v>192</v>
      </c>
      <c r="B34" s="10" t="s">
        <v>24</v>
      </c>
      <c r="C34" s="9" t="s">
        <v>2</v>
      </c>
      <c r="D34" s="6" t="s">
        <v>149</v>
      </c>
      <c r="E34" s="6" t="s">
        <v>238</v>
      </c>
      <c r="F34" s="12" t="s">
        <v>193</v>
      </c>
      <c r="G34" s="60">
        <v>611697</v>
      </c>
      <c r="H34" s="60"/>
      <c r="I34" s="36"/>
    </row>
    <row r="35" spans="1:9" ht="18.75">
      <c r="A35" s="178" t="s">
        <v>19</v>
      </c>
      <c r="B35" s="160" t="s">
        <v>24</v>
      </c>
      <c r="C35" s="179" t="s">
        <v>5</v>
      </c>
      <c r="D35" s="180"/>
      <c r="E35" s="180"/>
      <c r="F35" s="181"/>
      <c r="G35" s="182">
        <f>G36</f>
        <v>70000</v>
      </c>
      <c r="H35" s="182">
        <f>H36</f>
        <v>35483.82</v>
      </c>
      <c r="I35" s="36">
        <f t="shared" si="0"/>
        <v>50.69117142857142</v>
      </c>
    </row>
    <row r="36" spans="1:9" ht="16.5" customHeight="1">
      <c r="A36" s="172" t="s">
        <v>20</v>
      </c>
      <c r="B36" s="10" t="s">
        <v>24</v>
      </c>
      <c r="C36" s="8" t="s">
        <v>5</v>
      </c>
      <c r="D36" s="6" t="s">
        <v>7</v>
      </c>
      <c r="E36" s="6"/>
      <c r="F36" s="12"/>
      <c r="G36" s="60">
        <f>G37</f>
        <v>70000</v>
      </c>
      <c r="H36" s="60">
        <f>H37</f>
        <v>35483.82</v>
      </c>
      <c r="I36" s="36">
        <f t="shared" si="0"/>
        <v>50.69117142857142</v>
      </c>
    </row>
    <row r="37" spans="1:9" ht="18.75">
      <c r="A37" s="183" t="s">
        <v>21</v>
      </c>
      <c r="B37" s="171" t="s">
        <v>24</v>
      </c>
      <c r="C37" s="52" t="s">
        <v>5</v>
      </c>
      <c r="D37" s="6" t="s">
        <v>7</v>
      </c>
      <c r="E37" s="6" t="s">
        <v>202</v>
      </c>
      <c r="F37" s="6"/>
      <c r="G37" s="60">
        <f>G38+G39</f>
        <v>70000</v>
      </c>
      <c r="H37" s="60">
        <f>H38+H39</f>
        <v>35483.82</v>
      </c>
      <c r="I37" s="36">
        <f t="shared" si="0"/>
        <v>50.69117142857142</v>
      </c>
    </row>
    <row r="38" spans="1:9" ht="15.75" customHeight="1">
      <c r="A38" s="81" t="s">
        <v>183</v>
      </c>
      <c r="B38" s="10" t="s">
        <v>24</v>
      </c>
      <c r="C38" s="52" t="s">
        <v>5</v>
      </c>
      <c r="D38" s="6" t="s">
        <v>7</v>
      </c>
      <c r="E38" s="6" t="s">
        <v>202</v>
      </c>
      <c r="F38" s="6" t="s">
        <v>184</v>
      </c>
      <c r="G38" s="60">
        <v>67000</v>
      </c>
      <c r="H38" s="60">
        <v>33427.82</v>
      </c>
      <c r="I38" s="36">
        <f t="shared" si="0"/>
        <v>49.89226865671642</v>
      </c>
    </row>
    <row r="39" spans="1:9" ht="21" customHeight="1">
      <c r="A39" s="81" t="s">
        <v>192</v>
      </c>
      <c r="B39" s="10" t="s">
        <v>24</v>
      </c>
      <c r="C39" s="52" t="s">
        <v>5</v>
      </c>
      <c r="D39" s="6" t="s">
        <v>7</v>
      </c>
      <c r="E39" s="6" t="s">
        <v>202</v>
      </c>
      <c r="F39" s="6" t="s">
        <v>193</v>
      </c>
      <c r="G39" s="60">
        <v>3000</v>
      </c>
      <c r="H39" s="60">
        <v>2056</v>
      </c>
      <c r="I39" s="36">
        <f t="shared" si="0"/>
        <v>68.53333333333333</v>
      </c>
    </row>
    <row r="40" spans="1:9" ht="13.5" customHeight="1">
      <c r="A40" s="184" t="s">
        <v>38</v>
      </c>
      <c r="B40" s="160" t="s">
        <v>24</v>
      </c>
      <c r="C40" s="185" t="s">
        <v>7</v>
      </c>
      <c r="D40" s="186"/>
      <c r="E40" s="186"/>
      <c r="F40" s="187"/>
      <c r="G40" s="188">
        <f>G41+G44</f>
        <v>45818</v>
      </c>
      <c r="H40" s="188">
        <f>H41+H44</f>
        <v>0</v>
      </c>
      <c r="I40" s="36">
        <f t="shared" si="0"/>
        <v>0</v>
      </c>
    </row>
    <row r="41" spans="1:9" ht="16.5" customHeight="1">
      <c r="A41" s="189" t="s">
        <v>39</v>
      </c>
      <c r="B41" s="10" t="s">
        <v>24</v>
      </c>
      <c r="C41" s="9" t="s">
        <v>7</v>
      </c>
      <c r="D41" s="6" t="s">
        <v>33</v>
      </c>
      <c r="E41" s="6"/>
      <c r="F41" s="13"/>
      <c r="G41" s="60">
        <f>G42</f>
        <v>6000</v>
      </c>
      <c r="H41" s="60">
        <f>H42</f>
        <v>0</v>
      </c>
      <c r="I41" s="36">
        <f t="shared" si="0"/>
        <v>0</v>
      </c>
    </row>
    <row r="42" spans="1:9" ht="21" customHeight="1">
      <c r="A42" s="175" t="s">
        <v>40</v>
      </c>
      <c r="B42" s="171" t="s">
        <v>24</v>
      </c>
      <c r="C42" s="9" t="s">
        <v>7</v>
      </c>
      <c r="D42" s="6" t="s">
        <v>33</v>
      </c>
      <c r="E42" s="6" t="s">
        <v>203</v>
      </c>
      <c r="F42" s="13"/>
      <c r="G42" s="60">
        <f>G43</f>
        <v>6000</v>
      </c>
      <c r="H42" s="60">
        <f>H43</f>
        <v>0</v>
      </c>
      <c r="I42" s="36">
        <f t="shared" si="0"/>
        <v>0</v>
      </c>
    </row>
    <row r="43" spans="1:9" ht="21" customHeight="1">
      <c r="A43" s="81" t="s">
        <v>192</v>
      </c>
      <c r="B43" s="10" t="s">
        <v>24</v>
      </c>
      <c r="C43" s="9" t="s">
        <v>7</v>
      </c>
      <c r="D43" s="6" t="s">
        <v>33</v>
      </c>
      <c r="E43" s="6" t="s">
        <v>203</v>
      </c>
      <c r="F43" s="13" t="s">
        <v>193</v>
      </c>
      <c r="G43" s="60">
        <v>6000</v>
      </c>
      <c r="H43" s="60"/>
      <c r="I43" s="36">
        <f t="shared" si="0"/>
        <v>0</v>
      </c>
    </row>
    <row r="44" spans="1:9" ht="18.75">
      <c r="A44" s="190" t="s">
        <v>221</v>
      </c>
      <c r="B44" s="10" t="s">
        <v>24</v>
      </c>
      <c r="C44" s="9" t="s">
        <v>7</v>
      </c>
      <c r="D44" s="6" t="s">
        <v>114</v>
      </c>
      <c r="E44" s="6"/>
      <c r="F44" s="13"/>
      <c r="G44" s="60">
        <f>G45</f>
        <v>39818</v>
      </c>
      <c r="H44" s="60">
        <f>H45</f>
        <v>0</v>
      </c>
      <c r="I44" s="36">
        <f t="shared" si="0"/>
        <v>0</v>
      </c>
    </row>
    <row r="45" spans="1:9" ht="16.5" customHeight="1">
      <c r="A45" s="175" t="s">
        <v>265</v>
      </c>
      <c r="B45" s="171" t="s">
        <v>24</v>
      </c>
      <c r="C45" s="9" t="s">
        <v>7</v>
      </c>
      <c r="D45" s="6" t="s">
        <v>114</v>
      </c>
      <c r="E45" s="6" t="s">
        <v>240</v>
      </c>
      <c r="F45" s="13"/>
      <c r="G45" s="60">
        <f>G46</f>
        <v>39818</v>
      </c>
      <c r="H45" s="60">
        <f>H46</f>
        <v>0</v>
      </c>
      <c r="I45" s="36">
        <f t="shared" si="0"/>
        <v>0</v>
      </c>
    </row>
    <row r="46" spans="1:9" ht="18.75">
      <c r="A46" s="81" t="s">
        <v>192</v>
      </c>
      <c r="B46" s="10" t="s">
        <v>24</v>
      </c>
      <c r="C46" s="9" t="s">
        <v>7</v>
      </c>
      <c r="D46" s="6" t="s">
        <v>114</v>
      </c>
      <c r="E46" s="6" t="s">
        <v>240</v>
      </c>
      <c r="F46" s="13" t="s">
        <v>193</v>
      </c>
      <c r="G46" s="60">
        <v>39818</v>
      </c>
      <c r="H46" s="60"/>
      <c r="I46" s="36">
        <f t="shared" si="0"/>
        <v>0</v>
      </c>
    </row>
    <row r="47" spans="1:9" ht="15.75" customHeight="1">
      <c r="A47" s="178" t="s">
        <v>146</v>
      </c>
      <c r="B47" s="160" t="s">
        <v>24</v>
      </c>
      <c r="C47" s="191" t="s">
        <v>8</v>
      </c>
      <c r="D47" s="34"/>
      <c r="E47" s="34"/>
      <c r="F47" s="35"/>
      <c r="G47" s="192">
        <f>G48+G54</f>
        <v>1176704.52</v>
      </c>
      <c r="H47" s="192">
        <f>H48+H54</f>
        <v>147261.23</v>
      </c>
      <c r="I47" s="36">
        <f t="shared" si="0"/>
        <v>12.514716098821479</v>
      </c>
    </row>
    <row r="48" spans="1:9" ht="18.75" customHeight="1">
      <c r="A48" s="193" t="s">
        <v>148</v>
      </c>
      <c r="B48" s="10" t="s">
        <v>24</v>
      </c>
      <c r="C48" s="37" t="s">
        <v>8</v>
      </c>
      <c r="D48" s="38" t="s">
        <v>104</v>
      </c>
      <c r="E48" s="38"/>
      <c r="F48" s="38"/>
      <c r="G48" s="83">
        <f>G49</f>
        <v>1156704.52</v>
      </c>
      <c r="H48" s="83">
        <f>H49</f>
        <v>147261.23</v>
      </c>
      <c r="I48" s="36"/>
    </row>
    <row r="49" spans="1:9" ht="15.75" customHeight="1">
      <c r="A49" s="194" t="s">
        <v>204</v>
      </c>
      <c r="B49" s="10" t="s">
        <v>24</v>
      </c>
      <c r="C49" s="37" t="s">
        <v>8</v>
      </c>
      <c r="D49" s="38" t="s">
        <v>104</v>
      </c>
      <c r="E49" s="38" t="s">
        <v>205</v>
      </c>
      <c r="F49" s="38"/>
      <c r="G49" s="83">
        <f>G50+G52</f>
        <v>1156704.52</v>
      </c>
      <c r="H49" s="83">
        <f>H50+H52</f>
        <v>147261.23</v>
      </c>
      <c r="I49" s="36"/>
    </row>
    <row r="50" spans="1:9" ht="14.25" customHeight="1">
      <c r="A50" s="195" t="s">
        <v>206</v>
      </c>
      <c r="B50" s="10" t="s">
        <v>24</v>
      </c>
      <c r="C50" s="37" t="s">
        <v>8</v>
      </c>
      <c r="D50" s="38" t="s">
        <v>104</v>
      </c>
      <c r="E50" s="38" t="s">
        <v>207</v>
      </c>
      <c r="F50" s="38"/>
      <c r="G50" s="83">
        <f>G51</f>
        <v>333792.18</v>
      </c>
      <c r="H50" s="83">
        <f>H51</f>
        <v>147261.23</v>
      </c>
      <c r="I50" s="36">
        <f t="shared" si="0"/>
        <v>44.11763930479138</v>
      </c>
    </row>
    <row r="51" spans="1:9" ht="15.75" customHeight="1">
      <c r="A51" s="81" t="s">
        <v>192</v>
      </c>
      <c r="B51" s="10" t="s">
        <v>24</v>
      </c>
      <c r="C51" s="37" t="s">
        <v>8</v>
      </c>
      <c r="D51" s="38" t="s">
        <v>104</v>
      </c>
      <c r="E51" s="38" t="s">
        <v>207</v>
      </c>
      <c r="F51" s="38" t="s">
        <v>193</v>
      </c>
      <c r="G51" s="83">
        <v>333792.18</v>
      </c>
      <c r="H51" s="83">
        <v>147261.23</v>
      </c>
      <c r="I51" s="36">
        <f t="shared" si="0"/>
        <v>44.11763930479138</v>
      </c>
    </row>
    <row r="52" spans="1:9" ht="18.75" customHeight="1">
      <c r="A52" s="195" t="s">
        <v>208</v>
      </c>
      <c r="B52" s="10" t="s">
        <v>24</v>
      </c>
      <c r="C52" s="37" t="s">
        <v>8</v>
      </c>
      <c r="D52" s="38" t="s">
        <v>104</v>
      </c>
      <c r="E52" s="38" t="s">
        <v>209</v>
      </c>
      <c r="F52" s="38"/>
      <c r="G52" s="83">
        <f>G53</f>
        <v>822912.34</v>
      </c>
      <c r="H52" s="83">
        <f>H53</f>
        <v>0</v>
      </c>
      <c r="I52" s="36">
        <f t="shared" si="0"/>
        <v>0</v>
      </c>
    </row>
    <row r="53" spans="1:9" ht="20.25" customHeight="1">
      <c r="A53" s="81" t="s">
        <v>192</v>
      </c>
      <c r="B53" s="10" t="s">
        <v>24</v>
      </c>
      <c r="C53" s="37" t="s">
        <v>8</v>
      </c>
      <c r="D53" s="38" t="s">
        <v>104</v>
      </c>
      <c r="E53" s="38" t="s">
        <v>209</v>
      </c>
      <c r="F53" s="38" t="s">
        <v>193</v>
      </c>
      <c r="G53" s="83">
        <v>822912.34</v>
      </c>
      <c r="H53" s="83"/>
      <c r="I53" s="36">
        <f t="shared" si="0"/>
        <v>0</v>
      </c>
    </row>
    <row r="54" spans="1:9" ht="20.25" customHeight="1">
      <c r="A54" s="193" t="s">
        <v>254</v>
      </c>
      <c r="B54" s="10" t="s">
        <v>24</v>
      </c>
      <c r="C54" s="37" t="s">
        <v>8</v>
      </c>
      <c r="D54" s="38" t="s">
        <v>255</v>
      </c>
      <c r="E54" s="38"/>
      <c r="F54" s="38"/>
      <c r="G54" s="83">
        <f>G55</f>
        <v>20000</v>
      </c>
      <c r="H54" s="83">
        <f>H55</f>
        <v>0</v>
      </c>
      <c r="I54" s="36"/>
    </row>
    <row r="55" spans="1:9" ht="37.5" customHeight="1">
      <c r="A55" s="196" t="s">
        <v>256</v>
      </c>
      <c r="B55" s="57" t="s">
        <v>24</v>
      </c>
      <c r="C55" s="37" t="s">
        <v>8</v>
      </c>
      <c r="D55" s="38" t="s">
        <v>255</v>
      </c>
      <c r="E55" s="38" t="s">
        <v>257</v>
      </c>
      <c r="F55" s="58"/>
      <c r="G55" s="83">
        <f>G56</f>
        <v>20000</v>
      </c>
      <c r="H55" s="83"/>
      <c r="I55" s="36"/>
    </row>
    <row r="56" spans="1:9" ht="24" customHeight="1">
      <c r="A56" s="81" t="s">
        <v>192</v>
      </c>
      <c r="B56" s="57" t="s">
        <v>24</v>
      </c>
      <c r="C56" s="37" t="s">
        <v>8</v>
      </c>
      <c r="D56" s="38" t="s">
        <v>255</v>
      </c>
      <c r="E56" s="38" t="s">
        <v>257</v>
      </c>
      <c r="F56" s="58" t="s">
        <v>193</v>
      </c>
      <c r="G56" s="83">
        <v>20000</v>
      </c>
      <c r="H56" s="83"/>
      <c r="I56" s="36"/>
    </row>
    <row r="57" spans="1:9" ht="18.75" customHeight="1">
      <c r="A57" s="178" t="s">
        <v>16</v>
      </c>
      <c r="B57" s="160" t="s">
        <v>24</v>
      </c>
      <c r="C57" s="191" t="s">
        <v>4</v>
      </c>
      <c r="D57" s="197"/>
      <c r="E57" s="197"/>
      <c r="F57" s="198"/>
      <c r="G57" s="182">
        <f>G58+G63+G66</f>
        <v>436605.20999999996</v>
      </c>
      <c r="H57" s="182">
        <f>H58+H63+H66</f>
        <v>0</v>
      </c>
      <c r="I57" s="36">
        <f t="shared" si="0"/>
        <v>0</v>
      </c>
    </row>
    <row r="58" spans="1:9" ht="18.75" customHeight="1">
      <c r="A58" s="199" t="s">
        <v>210</v>
      </c>
      <c r="B58" s="10" t="s">
        <v>24</v>
      </c>
      <c r="C58" s="200" t="s">
        <v>4</v>
      </c>
      <c r="D58" s="38" t="s">
        <v>2</v>
      </c>
      <c r="E58" s="38"/>
      <c r="F58" s="201"/>
      <c r="G58" s="84">
        <f>G61+G59</f>
        <v>234787.21</v>
      </c>
      <c r="H58" s="84">
        <f>H61</f>
        <v>0</v>
      </c>
      <c r="I58" s="36">
        <f t="shared" si="0"/>
        <v>0</v>
      </c>
    </row>
    <row r="59" spans="1:9" ht="38.25" customHeight="1">
      <c r="A59" s="202" t="s">
        <v>242</v>
      </c>
      <c r="B59" s="10" t="s">
        <v>24</v>
      </c>
      <c r="C59" s="200" t="s">
        <v>4</v>
      </c>
      <c r="D59" s="38" t="s">
        <v>2</v>
      </c>
      <c r="E59" s="38" t="s">
        <v>241</v>
      </c>
      <c r="F59" s="58"/>
      <c r="G59" s="84">
        <v>60000</v>
      </c>
      <c r="H59" s="84"/>
      <c r="I59" s="36"/>
    </row>
    <row r="60" spans="1:9" ht="18.75" customHeight="1">
      <c r="A60" s="81" t="s">
        <v>192</v>
      </c>
      <c r="B60" s="10" t="s">
        <v>24</v>
      </c>
      <c r="C60" s="8" t="s">
        <v>4</v>
      </c>
      <c r="D60" s="6" t="s">
        <v>2</v>
      </c>
      <c r="E60" s="6" t="s">
        <v>241</v>
      </c>
      <c r="F60" s="12" t="s">
        <v>193</v>
      </c>
      <c r="G60" s="84">
        <v>60000</v>
      </c>
      <c r="H60" s="84"/>
      <c r="I60" s="36"/>
    </row>
    <row r="61" spans="1:9" ht="17.25" customHeight="1">
      <c r="A61" s="203" t="s">
        <v>211</v>
      </c>
      <c r="B61" s="10" t="s">
        <v>24</v>
      </c>
      <c r="C61" s="8" t="s">
        <v>4</v>
      </c>
      <c r="D61" s="6" t="s">
        <v>2</v>
      </c>
      <c r="E61" s="6" t="s">
        <v>244</v>
      </c>
      <c r="F61" s="12"/>
      <c r="G61" s="60">
        <f>G62</f>
        <v>174787.21</v>
      </c>
      <c r="H61" s="60">
        <f>H62</f>
        <v>0</v>
      </c>
      <c r="I61" s="36">
        <f t="shared" si="0"/>
        <v>0</v>
      </c>
    </row>
    <row r="62" spans="1:9" ht="18.75" customHeight="1">
      <c r="A62" s="81" t="s">
        <v>243</v>
      </c>
      <c r="B62" s="10" t="s">
        <v>24</v>
      </c>
      <c r="C62" s="8" t="s">
        <v>4</v>
      </c>
      <c r="D62" s="6" t="s">
        <v>2</v>
      </c>
      <c r="E62" s="6" t="s">
        <v>244</v>
      </c>
      <c r="F62" s="12" t="s">
        <v>245</v>
      </c>
      <c r="G62" s="60">
        <v>174787.21</v>
      </c>
      <c r="H62" s="60"/>
      <c r="I62" s="36">
        <f t="shared" si="0"/>
        <v>0</v>
      </c>
    </row>
    <row r="63" spans="1:9" ht="18.75" customHeight="1">
      <c r="A63" s="199" t="s">
        <v>212</v>
      </c>
      <c r="B63" s="10" t="s">
        <v>24</v>
      </c>
      <c r="C63" s="200" t="s">
        <v>4</v>
      </c>
      <c r="D63" s="38" t="s">
        <v>5</v>
      </c>
      <c r="E63" s="38"/>
      <c r="F63" s="201"/>
      <c r="G63" s="84">
        <f>G64</f>
        <v>181818</v>
      </c>
      <c r="H63" s="84">
        <f>H64</f>
        <v>0</v>
      </c>
      <c r="I63" s="36">
        <f>H63/G63*100</f>
        <v>0</v>
      </c>
    </row>
    <row r="64" spans="1:9" ht="18.75" customHeight="1">
      <c r="A64" s="40" t="s">
        <v>222</v>
      </c>
      <c r="B64" s="10" t="s">
        <v>24</v>
      </c>
      <c r="C64" s="8" t="s">
        <v>4</v>
      </c>
      <c r="D64" s="6" t="s">
        <v>5</v>
      </c>
      <c r="E64" s="6" t="s">
        <v>223</v>
      </c>
      <c r="F64" s="12"/>
      <c r="G64" s="60">
        <f>G65</f>
        <v>181818</v>
      </c>
      <c r="H64" s="60">
        <f>H65</f>
        <v>0</v>
      </c>
      <c r="I64" s="36">
        <f>H64/G64*100</f>
        <v>0</v>
      </c>
    </row>
    <row r="65" spans="1:9" ht="24.75" customHeight="1">
      <c r="A65" s="81" t="s">
        <v>192</v>
      </c>
      <c r="B65" s="10" t="s">
        <v>24</v>
      </c>
      <c r="C65" s="8" t="s">
        <v>4</v>
      </c>
      <c r="D65" s="6" t="s">
        <v>5</v>
      </c>
      <c r="E65" s="6" t="s">
        <v>223</v>
      </c>
      <c r="F65" s="12" t="s">
        <v>193</v>
      </c>
      <c r="G65" s="60">
        <v>181818</v>
      </c>
      <c r="H65" s="60"/>
      <c r="I65" s="36">
        <f t="shared" si="0"/>
        <v>0</v>
      </c>
    </row>
    <row r="66" spans="1:9" ht="12.75" customHeight="1">
      <c r="A66" s="204" t="s">
        <v>25</v>
      </c>
      <c r="B66" s="10" t="s">
        <v>24</v>
      </c>
      <c r="C66" s="205" t="s">
        <v>4</v>
      </c>
      <c r="D66" s="7" t="s">
        <v>7</v>
      </c>
      <c r="E66" s="6"/>
      <c r="F66" s="206"/>
      <c r="G66" s="60">
        <f>G67</f>
        <v>20000</v>
      </c>
      <c r="H66" s="60">
        <f>H67</f>
        <v>0</v>
      </c>
      <c r="I66" s="36">
        <f>H66/G66*100</f>
        <v>0</v>
      </c>
    </row>
    <row r="67" spans="1:9" ht="37.5" customHeight="1">
      <c r="A67" s="207" t="s">
        <v>246</v>
      </c>
      <c r="B67" s="10" t="s">
        <v>24</v>
      </c>
      <c r="C67" s="8" t="s">
        <v>4</v>
      </c>
      <c r="D67" s="6" t="s">
        <v>7</v>
      </c>
      <c r="E67" s="6" t="s">
        <v>247</v>
      </c>
      <c r="F67" s="12"/>
      <c r="G67" s="60">
        <f>G68</f>
        <v>20000</v>
      </c>
      <c r="H67" s="60"/>
      <c r="I67" s="36">
        <f>H67/G67*100</f>
        <v>0</v>
      </c>
    </row>
    <row r="68" spans="1:9" ht="23.25" customHeight="1">
      <c r="A68" s="81" t="s">
        <v>192</v>
      </c>
      <c r="B68" s="10" t="s">
        <v>24</v>
      </c>
      <c r="C68" s="8" t="s">
        <v>4</v>
      </c>
      <c r="D68" s="6" t="s">
        <v>7</v>
      </c>
      <c r="E68" s="6" t="s">
        <v>247</v>
      </c>
      <c r="F68" s="12" t="s">
        <v>193</v>
      </c>
      <c r="G68" s="60">
        <v>20000</v>
      </c>
      <c r="H68" s="60"/>
      <c r="I68" s="36">
        <f t="shared" si="0"/>
        <v>0</v>
      </c>
    </row>
    <row r="69" spans="1:9" ht="0.75" customHeight="1">
      <c r="A69" s="208" t="s">
        <v>25</v>
      </c>
      <c r="B69" s="10" t="s">
        <v>24</v>
      </c>
      <c r="C69" s="209" t="s">
        <v>4</v>
      </c>
      <c r="D69" s="7" t="s">
        <v>7</v>
      </c>
      <c r="E69" s="6" t="s">
        <v>213</v>
      </c>
      <c r="F69" s="7"/>
      <c r="G69" s="60">
        <f>G70+G72</f>
        <v>0</v>
      </c>
      <c r="H69" s="60">
        <f>H70+H72</f>
        <v>0</v>
      </c>
      <c r="I69" s="36" t="e">
        <f t="shared" si="0"/>
        <v>#DIV/0!</v>
      </c>
    </row>
    <row r="70" spans="1:9" ht="18.75" hidden="1">
      <c r="A70" s="210" t="s">
        <v>26</v>
      </c>
      <c r="B70" s="10" t="s">
        <v>24</v>
      </c>
      <c r="C70" s="54" t="s">
        <v>4</v>
      </c>
      <c r="D70" s="7" t="s">
        <v>7</v>
      </c>
      <c r="E70" s="6" t="s">
        <v>214</v>
      </c>
      <c r="F70" s="7"/>
      <c r="G70" s="60">
        <f>G71</f>
        <v>0</v>
      </c>
      <c r="H70" s="60">
        <f>H71</f>
        <v>0</v>
      </c>
      <c r="I70" s="36" t="e">
        <f t="shared" si="0"/>
        <v>#DIV/0!</v>
      </c>
    </row>
    <row r="71" spans="1:9" ht="18" customHeight="1" hidden="1">
      <c r="A71" s="81" t="s">
        <v>192</v>
      </c>
      <c r="B71" s="10" t="s">
        <v>24</v>
      </c>
      <c r="C71" s="54" t="s">
        <v>4</v>
      </c>
      <c r="D71" s="7" t="s">
        <v>7</v>
      </c>
      <c r="E71" s="6" t="s">
        <v>214</v>
      </c>
      <c r="F71" s="7" t="s">
        <v>193</v>
      </c>
      <c r="G71" s="60"/>
      <c r="H71" s="60"/>
      <c r="I71" s="36" t="e">
        <f t="shared" si="0"/>
        <v>#DIV/0!</v>
      </c>
    </row>
    <row r="72" spans="1:9" ht="18.75" hidden="1">
      <c r="A72" s="170" t="s">
        <v>34</v>
      </c>
      <c r="B72" s="10" t="s">
        <v>24</v>
      </c>
      <c r="C72" s="54" t="s">
        <v>4</v>
      </c>
      <c r="D72" s="7" t="s">
        <v>7</v>
      </c>
      <c r="E72" s="6" t="s">
        <v>215</v>
      </c>
      <c r="F72" s="7"/>
      <c r="G72" s="60">
        <f>G73</f>
        <v>0</v>
      </c>
      <c r="H72" s="60">
        <f>H73</f>
        <v>0</v>
      </c>
      <c r="I72" s="36" t="e">
        <f t="shared" si="0"/>
        <v>#DIV/0!</v>
      </c>
    </row>
    <row r="73" spans="1:9" ht="18.75" hidden="1">
      <c r="A73" s="81" t="s">
        <v>192</v>
      </c>
      <c r="B73" s="10" t="s">
        <v>24</v>
      </c>
      <c r="C73" s="54" t="s">
        <v>4</v>
      </c>
      <c r="D73" s="7" t="s">
        <v>7</v>
      </c>
      <c r="E73" s="6" t="s">
        <v>215</v>
      </c>
      <c r="F73" s="7" t="s">
        <v>193</v>
      </c>
      <c r="G73" s="60"/>
      <c r="H73" s="60"/>
      <c r="I73" s="36" t="e">
        <f t="shared" si="0"/>
        <v>#DIV/0!</v>
      </c>
    </row>
    <row r="74" spans="1:9" ht="19.5" customHeight="1">
      <c r="A74" s="178" t="s">
        <v>31</v>
      </c>
      <c r="B74" s="160" t="s">
        <v>24</v>
      </c>
      <c r="C74" s="179" t="s">
        <v>3</v>
      </c>
      <c r="D74" s="197"/>
      <c r="E74" s="197"/>
      <c r="F74" s="198"/>
      <c r="G74" s="182">
        <f>G75</f>
        <v>1904860</v>
      </c>
      <c r="H74" s="182">
        <f>H75</f>
        <v>471304.55</v>
      </c>
      <c r="I74" s="36">
        <f t="shared" si="0"/>
        <v>24.742214650945478</v>
      </c>
    </row>
    <row r="75" spans="1:9" ht="20.25" customHeight="1">
      <c r="A75" s="204" t="s">
        <v>15</v>
      </c>
      <c r="B75" s="10" t="s">
        <v>24</v>
      </c>
      <c r="C75" s="211" t="s">
        <v>3</v>
      </c>
      <c r="D75" s="6" t="s">
        <v>2</v>
      </c>
      <c r="E75" s="6"/>
      <c r="F75" s="13"/>
      <c r="G75" s="60">
        <f>G76+G78+G80+G82</f>
        <v>1904860</v>
      </c>
      <c r="H75" s="60">
        <f>H76+H78+H80+H82</f>
        <v>471304.55</v>
      </c>
      <c r="I75" s="36">
        <f t="shared" si="0"/>
        <v>24.742214650945478</v>
      </c>
    </row>
    <row r="76" spans="1:9" ht="18" customHeight="1">
      <c r="A76" s="173" t="s">
        <v>32</v>
      </c>
      <c r="B76" s="10" t="s">
        <v>24</v>
      </c>
      <c r="C76" s="52" t="s">
        <v>3</v>
      </c>
      <c r="D76" s="6" t="s">
        <v>2</v>
      </c>
      <c r="E76" s="6" t="s">
        <v>216</v>
      </c>
      <c r="F76" s="6"/>
      <c r="G76" s="60">
        <f>G77</f>
        <v>560000</v>
      </c>
      <c r="H76" s="60">
        <f>H77</f>
        <v>471304.55</v>
      </c>
      <c r="I76" s="36">
        <f t="shared" si="0"/>
        <v>84.16152678571429</v>
      </c>
    </row>
    <row r="77" spans="1:9" ht="33.75" customHeight="1">
      <c r="A77" s="81" t="s">
        <v>217</v>
      </c>
      <c r="B77" s="10" t="s">
        <v>24</v>
      </c>
      <c r="C77" s="212" t="s">
        <v>3</v>
      </c>
      <c r="D77" s="6" t="s">
        <v>2</v>
      </c>
      <c r="E77" s="6" t="s">
        <v>216</v>
      </c>
      <c r="F77" s="6" t="s">
        <v>218</v>
      </c>
      <c r="G77" s="85">
        <v>560000</v>
      </c>
      <c r="H77" s="85">
        <v>471304.55</v>
      </c>
      <c r="I77" s="36">
        <f t="shared" si="0"/>
        <v>84.16152678571429</v>
      </c>
    </row>
    <row r="78" spans="1:9" ht="42" customHeight="1">
      <c r="A78" s="173" t="s">
        <v>248</v>
      </c>
      <c r="B78" s="10" t="s">
        <v>24</v>
      </c>
      <c r="C78" s="52" t="s">
        <v>3</v>
      </c>
      <c r="D78" s="6" t="s">
        <v>2</v>
      </c>
      <c r="E78" s="6" t="s">
        <v>249</v>
      </c>
      <c r="F78" s="6"/>
      <c r="G78" s="60">
        <f>G79</f>
        <v>54560</v>
      </c>
      <c r="H78" s="60">
        <f>H79</f>
        <v>0</v>
      </c>
      <c r="I78" s="36">
        <f aca="true" t="shared" si="1" ref="I78:I84">H78/G78*100</f>
        <v>0</v>
      </c>
    </row>
    <row r="79" spans="1:9" ht="18.75">
      <c r="A79" s="81" t="s">
        <v>192</v>
      </c>
      <c r="B79" s="10" t="s">
        <v>24</v>
      </c>
      <c r="C79" s="212" t="s">
        <v>3</v>
      </c>
      <c r="D79" s="6" t="s">
        <v>2</v>
      </c>
      <c r="E79" s="6" t="s">
        <v>249</v>
      </c>
      <c r="F79" s="6" t="s">
        <v>193</v>
      </c>
      <c r="G79" s="85">
        <v>54560</v>
      </c>
      <c r="H79" s="85"/>
      <c r="I79" s="36">
        <f t="shared" si="1"/>
        <v>0</v>
      </c>
    </row>
    <row r="80" spans="1:9" ht="18.75">
      <c r="A80" s="173" t="s">
        <v>250</v>
      </c>
      <c r="B80" s="10" t="s">
        <v>24</v>
      </c>
      <c r="C80" s="52" t="s">
        <v>3</v>
      </c>
      <c r="D80" s="6" t="s">
        <v>2</v>
      </c>
      <c r="E80" s="6" t="s">
        <v>251</v>
      </c>
      <c r="F80" s="6"/>
      <c r="G80" s="60">
        <f>G81</f>
        <v>490300</v>
      </c>
      <c r="H80" s="60">
        <f>H81</f>
        <v>0</v>
      </c>
      <c r="I80" s="36">
        <f t="shared" si="1"/>
        <v>0</v>
      </c>
    </row>
    <row r="81" spans="1:9" ht="18.75">
      <c r="A81" s="81" t="s">
        <v>192</v>
      </c>
      <c r="B81" s="10" t="s">
        <v>24</v>
      </c>
      <c r="C81" s="212" t="s">
        <v>3</v>
      </c>
      <c r="D81" s="6" t="s">
        <v>2</v>
      </c>
      <c r="E81" s="6" t="s">
        <v>251</v>
      </c>
      <c r="F81" s="6" t="s">
        <v>193</v>
      </c>
      <c r="G81" s="85">
        <v>490300</v>
      </c>
      <c r="H81" s="85"/>
      <c r="I81" s="36">
        <f t="shared" si="1"/>
        <v>0</v>
      </c>
    </row>
    <row r="82" spans="1:9" ht="18.75">
      <c r="A82" s="173" t="s">
        <v>252</v>
      </c>
      <c r="B82" s="10" t="s">
        <v>24</v>
      </c>
      <c r="C82" s="52" t="s">
        <v>3</v>
      </c>
      <c r="D82" s="6" t="s">
        <v>2</v>
      </c>
      <c r="E82" s="6" t="s">
        <v>253</v>
      </c>
      <c r="F82" s="6"/>
      <c r="G82" s="60">
        <f>G83</f>
        <v>800000</v>
      </c>
      <c r="H82" s="60">
        <f>H83</f>
        <v>0</v>
      </c>
      <c r="I82" s="36">
        <f>H82/G82*100</f>
        <v>0</v>
      </c>
    </row>
    <row r="83" spans="1:9" ht="18.75">
      <c r="A83" s="81" t="s">
        <v>192</v>
      </c>
      <c r="B83" s="10" t="s">
        <v>24</v>
      </c>
      <c r="C83" s="212" t="s">
        <v>3</v>
      </c>
      <c r="D83" s="6" t="s">
        <v>2</v>
      </c>
      <c r="E83" s="6" t="s">
        <v>253</v>
      </c>
      <c r="F83" s="6" t="s">
        <v>193</v>
      </c>
      <c r="G83" s="85">
        <v>800000</v>
      </c>
      <c r="H83" s="85"/>
      <c r="I83" s="36">
        <f>H83/G83*100</f>
        <v>0</v>
      </c>
    </row>
    <row r="84" spans="1:9" ht="18.75">
      <c r="A84" s="213" t="s">
        <v>10</v>
      </c>
      <c r="B84" s="214"/>
      <c r="C84" s="215"/>
      <c r="D84" s="215"/>
      <c r="E84" s="216"/>
      <c r="F84" s="217"/>
      <c r="G84" s="182">
        <f>G11+G35+G40+G47+G57+G74</f>
        <v>5198333</v>
      </c>
      <c r="H84" s="182">
        <f>H11+H35+H40+H47+H57+H74</f>
        <v>1181229.8199999998</v>
      </c>
      <c r="I84" s="36">
        <f t="shared" si="1"/>
        <v>22.72324262412585</v>
      </c>
    </row>
    <row r="85" spans="2:9" ht="14.25">
      <c r="B85" s="108"/>
      <c r="C85" s="108"/>
      <c r="D85" s="108"/>
      <c r="E85" s="108"/>
      <c r="F85" s="108"/>
      <c r="G85" s="82"/>
      <c r="H85" s="82"/>
      <c r="I85" s="108"/>
    </row>
    <row r="86" spans="2:9" ht="14.25">
      <c r="B86" s="108"/>
      <c r="C86" s="108"/>
      <c r="D86" s="108"/>
      <c r="E86" s="108"/>
      <c r="F86" s="108"/>
      <c r="G86" s="82"/>
      <c r="H86" s="82"/>
      <c r="I86" s="108"/>
    </row>
  </sheetData>
  <sheetProtection/>
  <mergeCells count="11">
    <mergeCell ref="B1:G1"/>
    <mergeCell ref="H4:H9"/>
    <mergeCell ref="I4:I9"/>
    <mergeCell ref="A2:G2"/>
    <mergeCell ref="D4:D9"/>
    <mergeCell ref="E4:E9"/>
    <mergeCell ref="G4:G9"/>
    <mergeCell ref="A4:A9"/>
    <mergeCell ref="B4:B9"/>
    <mergeCell ref="C4:C9"/>
    <mergeCell ref="F4:F9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0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50" zoomScalePageLayoutView="0" workbookViewId="0" topLeftCell="A1">
      <selection activeCell="B4" sqref="B4"/>
    </sheetView>
  </sheetViews>
  <sheetFormatPr defaultColWidth="9.00390625" defaultRowHeight="12.75"/>
  <cols>
    <col min="1" max="1" width="32.25390625" style="0" customWidth="1"/>
    <col min="2" max="2" width="26.25390625" style="0" customWidth="1"/>
    <col min="3" max="3" width="13.125" style="0" customWidth="1"/>
    <col min="4" max="4" width="11.875" style="0" customWidth="1"/>
    <col min="5" max="5" width="7.25390625" style="0" customWidth="1"/>
  </cols>
  <sheetData>
    <row r="1" spans="2:9" ht="39" customHeight="1">
      <c r="B1" s="77" t="s">
        <v>268</v>
      </c>
      <c r="C1" s="77"/>
      <c r="D1" s="77"/>
      <c r="E1" s="77"/>
      <c r="F1" s="15"/>
      <c r="G1" s="15"/>
      <c r="H1" s="15"/>
      <c r="I1" s="15"/>
    </row>
    <row r="2" ht="15.75">
      <c r="C2" s="14"/>
    </row>
    <row r="3" spans="1:4" ht="29.25" customHeight="1">
      <c r="A3" s="78" t="s">
        <v>41</v>
      </c>
      <c r="B3" s="77"/>
      <c r="C3" s="77"/>
      <c r="D3" s="109"/>
    </row>
    <row r="4" ht="15.75">
      <c r="A4" s="16"/>
    </row>
    <row r="5" ht="16.5" thickBot="1">
      <c r="A5" s="16"/>
    </row>
    <row r="6" spans="1:5" ht="36.75" customHeight="1">
      <c r="A6" s="86" t="s">
        <v>0</v>
      </c>
      <c r="B6" s="87" t="s">
        <v>42</v>
      </c>
      <c r="C6" s="88" t="s">
        <v>143</v>
      </c>
      <c r="D6" s="88" t="s">
        <v>144</v>
      </c>
      <c r="E6" s="89" t="s">
        <v>147</v>
      </c>
    </row>
    <row r="7" spans="1:5" ht="18" customHeight="1" thickBot="1">
      <c r="A7" s="90"/>
      <c r="B7" s="91"/>
      <c r="C7" s="92" t="s">
        <v>43</v>
      </c>
      <c r="D7" s="92" t="s">
        <v>43</v>
      </c>
      <c r="E7" s="93"/>
    </row>
    <row r="8" spans="1:5" ht="53.25" customHeight="1" thickBot="1">
      <c r="A8" s="94" t="s">
        <v>44</v>
      </c>
      <c r="B8" s="95" t="s">
        <v>45</v>
      </c>
      <c r="C8" s="96">
        <f>C9</f>
        <v>234000</v>
      </c>
      <c r="D8" s="96">
        <f>D9</f>
        <v>-3140.380000000121</v>
      </c>
      <c r="E8" s="97">
        <f>D8/C8*100</f>
        <v>-1.3420427350427868</v>
      </c>
    </row>
    <row r="9" spans="1:5" ht="38.25" customHeight="1" thickBot="1">
      <c r="A9" s="94" t="s">
        <v>46</v>
      </c>
      <c r="B9" s="95" t="s">
        <v>47</v>
      </c>
      <c r="C9" s="96">
        <f>C15+C10</f>
        <v>234000</v>
      </c>
      <c r="D9" s="96">
        <f>D15+D10</f>
        <v>-3140.380000000121</v>
      </c>
      <c r="E9" s="97">
        <f aca="true" t="shared" si="0" ref="E9:E18">D9/C9*100</f>
        <v>-1.3420427350427868</v>
      </c>
    </row>
    <row r="10" spans="1:5" ht="12.75" customHeight="1" thickBot="1">
      <c r="A10" s="98" t="s">
        <v>48</v>
      </c>
      <c r="B10" s="99" t="s">
        <v>49</v>
      </c>
      <c r="C10" s="100">
        <f>C12</f>
        <v>-4964333</v>
      </c>
      <c r="D10" s="100">
        <f>D12</f>
        <v>-1184370.2</v>
      </c>
      <c r="E10" s="97">
        <f t="shared" si="0"/>
        <v>23.85758973058415</v>
      </c>
    </row>
    <row r="11" spans="1:5" ht="13.5" customHeight="1" thickBot="1">
      <c r="A11" s="101"/>
      <c r="B11" s="102"/>
      <c r="C11" s="103"/>
      <c r="D11" s="103"/>
      <c r="E11" s="97"/>
    </row>
    <row r="12" spans="1:5" ht="32.25" customHeight="1" thickBot="1">
      <c r="A12" s="104" t="s">
        <v>50</v>
      </c>
      <c r="B12" s="105" t="s">
        <v>51</v>
      </c>
      <c r="C12" s="106">
        <f>C13</f>
        <v>-4964333</v>
      </c>
      <c r="D12" s="106">
        <f>D13</f>
        <v>-1184370.2</v>
      </c>
      <c r="E12" s="97">
        <f t="shared" si="0"/>
        <v>23.85758973058415</v>
      </c>
    </row>
    <row r="13" spans="1:5" ht="36.75" customHeight="1" thickBot="1">
      <c r="A13" s="104" t="s">
        <v>52</v>
      </c>
      <c r="B13" s="105" t="s">
        <v>53</v>
      </c>
      <c r="C13" s="106">
        <f>C14</f>
        <v>-4964333</v>
      </c>
      <c r="D13" s="106">
        <f>D14</f>
        <v>-1184370.2</v>
      </c>
      <c r="E13" s="97">
        <f t="shared" si="0"/>
        <v>23.85758973058415</v>
      </c>
    </row>
    <row r="14" spans="1:5" ht="52.5" customHeight="1" thickBot="1">
      <c r="A14" s="104" t="s">
        <v>54</v>
      </c>
      <c r="B14" s="105" t="s">
        <v>55</v>
      </c>
      <c r="C14" s="106">
        <f>-дох!L62</f>
        <v>-4964333</v>
      </c>
      <c r="D14" s="106">
        <f>-дох!M62</f>
        <v>-1184370.2</v>
      </c>
      <c r="E14" s="97">
        <f t="shared" si="0"/>
        <v>23.85758973058415</v>
      </c>
    </row>
    <row r="15" spans="1:5" ht="35.25" customHeight="1" thickBot="1">
      <c r="A15" s="94" t="s">
        <v>56</v>
      </c>
      <c r="B15" s="95" t="s">
        <v>57</v>
      </c>
      <c r="C15" s="96">
        <f aca="true" t="shared" si="1" ref="C15:D17">C16</f>
        <v>5198333</v>
      </c>
      <c r="D15" s="96">
        <f t="shared" si="1"/>
        <v>1181229.8199999998</v>
      </c>
      <c r="E15" s="97">
        <f t="shared" si="0"/>
        <v>22.72324262412585</v>
      </c>
    </row>
    <row r="16" spans="1:5" ht="36.75" customHeight="1" thickBot="1">
      <c r="A16" s="104" t="s">
        <v>58</v>
      </c>
      <c r="B16" s="105" t="s">
        <v>59</v>
      </c>
      <c r="C16" s="107">
        <f t="shared" si="1"/>
        <v>5198333</v>
      </c>
      <c r="D16" s="107">
        <f t="shared" si="1"/>
        <v>1181229.8199999998</v>
      </c>
      <c r="E16" s="97">
        <f t="shared" si="0"/>
        <v>22.72324262412585</v>
      </c>
    </row>
    <row r="17" spans="1:5" ht="38.25" customHeight="1" thickBot="1">
      <c r="A17" s="104" t="s">
        <v>60</v>
      </c>
      <c r="B17" s="105" t="s">
        <v>61</v>
      </c>
      <c r="C17" s="107">
        <f t="shared" si="1"/>
        <v>5198333</v>
      </c>
      <c r="D17" s="107">
        <f t="shared" si="1"/>
        <v>1181229.8199999998</v>
      </c>
      <c r="E17" s="97">
        <f t="shared" si="0"/>
        <v>22.72324262412585</v>
      </c>
    </row>
    <row r="18" spans="1:5" ht="53.25" customHeight="1" thickBot="1">
      <c r="A18" s="104" t="s">
        <v>62</v>
      </c>
      <c r="B18" s="105" t="s">
        <v>63</v>
      </c>
      <c r="C18" s="107">
        <f>ведомст!G84</f>
        <v>5198333</v>
      </c>
      <c r="D18" s="107">
        <f>ведомст!H84</f>
        <v>1181229.8199999998</v>
      </c>
      <c r="E18" s="97">
        <f t="shared" si="0"/>
        <v>22.72324262412585</v>
      </c>
    </row>
    <row r="19" spans="1:5" ht="12.75">
      <c r="A19" s="3"/>
      <c r="B19" s="108"/>
      <c r="C19" s="108"/>
      <c r="D19" s="108"/>
      <c r="E19" s="108"/>
    </row>
    <row r="21" ht="15">
      <c r="A21" s="17"/>
    </row>
  </sheetData>
  <sheetProtection/>
  <mergeCells count="9">
    <mergeCell ref="B1:E1"/>
    <mergeCell ref="D10:D11"/>
    <mergeCell ref="E6:E7"/>
    <mergeCell ref="A10:A11"/>
    <mergeCell ref="B10:B11"/>
    <mergeCell ref="C10:C11"/>
    <mergeCell ref="A6:A7"/>
    <mergeCell ref="B6:B7"/>
    <mergeCell ref="A3:D3"/>
  </mergeCells>
  <printOptions/>
  <pageMargins left="0.96" right="0.1968503937007874" top="0.1968503937007874" bottom="0.1968503937007874" header="0.511811023622047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Ирина</cp:lastModifiedBy>
  <cp:lastPrinted>2015-08-04T09:12:10Z</cp:lastPrinted>
  <dcterms:created xsi:type="dcterms:W3CDTF">2004-09-08T10:28:32Z</dcterms:created>
  <dcterms:modified xsi:type="dcterms:W3CDTF">2015-08-04T09:15:46Z</dcterms:modified>
  <cp:category/>
  <cp:version/>
  <cp:contentType/>
  <cp:contentStatus/>
</cp:coreProperties>
</file>