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520" activeTab="1"/>
  </bookViews>
  <sheets>
    <sheet name="2015" sheetId="1" r:id="rId1"/>
    <sheet name="2016-2017" sheetId="2" r:id="rId2"/>
  </sheets>
  <definedNames/>
  <calcPr fullCalcOnLoad="1"/>
</workbook>
</file>

<file path=xl/sharedStrings.xml><?xml version="1.0" encoding="utf-8"?>
<sst xmlns="http://schemas.openxmlformats.org/spreadsheetml/2006/main" count="2449" uniqueCount="286">
  <si>
    <t>Наименование</t>
  </si>
  <si>
    <t>01 0 0000</t>
  </si>
  <si>
    <t>Муниципальная программа "Развитие образования в Суоярвском районе"</t>
  </si>
  <si>
    <t>07</t>
  </si>
  <si>
    <t>01</t>
  </si>
  <si>
    <t>02</t>
  </si>
  <si>
    <t>09</t>
  </si>
  <si>
    <t>Подпрограмма "Организация отдыха и оздоровление детей"</t>
  </si>
  <si>
    <t>01 9 4301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</si>
  <si>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</si>
  <si>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</si>
  <si>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01 3 7795</t>
  </si>
  <si>
    <t>02 0 0000</t>
  </si>
  <si>
    <t>02 0 7795</t>
  </si>
  <si>
    <t>Муниципальная программа "Развитие культуры Суоярвского района"</t>
  </si>
  <si>
    <t>03 0 0000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</si>
  <si>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</si>
  <si>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03 1 2442</t>
  </si>
  <si>
    <t>08</t>
  </si>
  <si>
    <t>03 1 2114</t>
  </si>
  <si>
    <t>03 1 0000</t>
  </si>
  <si>
    <t>Подпрограмма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</si>
  <si>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</si>
  <si>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</si>
  <si>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</si>
  <si>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</si>
  <si>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03 3 7226</t>
  </si>
  <si>
    <t>Подпрограмма "Модернизация материально-технической базы"</t>
  </si>
  <si>
    <t>03 4 0000</t>
  </si>
  <si>
    <t>03 4 7795</t>
  </si>
  <si>
    <t>03 5 0000</t>
  </si>
  <si>
    <t>03 5 7795</t>
  </si>
  <si>
    <t>Муниципальная программа "Ветеран"</t>
  </si>
  <si>
    <t>04 0 0000</t>
  </si>
  <si>
    <t>10</t>
  </si>
  <si>
    <t>03</t>
  </si>
  <si>
    <t>06</t>
  </si>
  <si>
    <t>05 0 0000</t>
  </si>
  <si>
    <t>05 0 7795</t>
  </si>
  <si>
    <t>11</t>
  </si>
  <si>
    <t>05</t>
  </si>
  <si>
    <t>Муниципальная программа "Управление муниципальными финансами"</t>
  </si>
  <si>
    <t>06 0 0000</t>
  </si>
  <si>
    <t>Подпрограмма "Управление муниципальным долгом МО "Суоярвский район"</t>
  </si>
  <si>
    <t>06 1 7065</t>
  </si>
  <si>
    <t>Подпрограмма "Предоставление межбюджетных трансфертов"</t>
  </si>
  <si>
    <t>06 2 6130</t>
  </si>
  <si>
    <t>06 1 0000</t>
  </si>
  <si>
    <t>06 2 0000</t>
  </si>
  <si>
    <t>14</t>
  </si>
  <si>
    <t>06 2 4215</t>
  </si>
  <si>
    <t>Муниципальная программа "Обеспечение населения Суоярвского района питьевой водой"</t>
  </si>
  <si>
    <t>07 0 0000</t>
  </si>
  <si>
    <t>07 0 7795</t>
  </si>
  <si>
    <t>Муниципальная программа "Адресная социальная помощь"</t>
  </si>
  <si>
    <t>08 0 0000</t>
  </si>
  <si>
    <t>Муниципальная программа развития и поддержки малого и среднего предпринимательства в Суоярвском районе</t>
  </si>
  <si>
    <t>09 0 0000</t>
  </si>
  <si>
    <t>04</t>
  </si>
  <si>
    <t>12</t>
  </si>
  <si>
    <t>09 0 7795</t>
  </si>
  <si>
    <t>Муниципальная программа "Молодежь Суоярвского района"</t>
  </si>
  <si>
    <t>06 0 7050</t>
  </si>
  <si>
    <t>03 1 6445</t>
  </si>
  <si>
    <t>04 0 8795</t>
  </si>
  <si>
    <t>01 9 4302</t>
  </si>
  <si>
    <t>01 9 0402</t>
  </si>
  <si>
    <t>Осуществление первичного воинского учета на территориях, где отсутствуют военные комиссариаты</t>
  </si>
  <si>
    <t>06 2 5118</t>
  </si>
  <si>
    <t xml:space="preserve">к решению Совета депутатов муниципального   </t>
  </si>
  <si>
    <t>образования "Суоярвский район"</t>
  </si>
  <si>
    <t>(рублей)</t>
  </si>
  <si>
    <t>Раздел</t>
  </si>
  <si>
    <t>Подраздел</t>
  </si>
  <si>
    <t>Целевая статья</t>
  </si>
  <si>
    <t>Вид расходов</t>
  </si>
  <si>
    <t>расходы по основной деятельности</t>
  </si>
  <si>
    <t>Прочие закупки товаров, работ и услуг для государственных (муниципальных) нужд</t>
  </si>
  <si>
    <t>244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</si>
  <si>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</si>
  <si>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</si>
  <si>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</si>
  <si>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</si>
  <si>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 xml:space="preserve">01 </t>
  </si>
  <si>
    <t>122</t>
  </si>
  <si>
    <t>Закупка товаров, работ и услуг в сфере информационно-коммуникационных технологий</t>
  </si>
  <si>
    <t>242</t>
  </si>
  <si>
    <t>Пособия, компенсации, меры социальной поддержки по публичным нормативным обязательствам</t>
  </si>
  <si>
    <t>313</t>
  </si>
  <si>
    <t>Глава местной администрации (исполнительно-распорядительного органа муниципального образования)</t>
  </si>
  <si>
    <t>Создание комиссий по делам несовершеннолетних и защите их прав и организация деятельности таких комиссий</t>
  </si>
  <si>
    <t>регулирование цен (тарифов) на отдельные виды продукции, товаров и услуг</t>
  </si>
  <si>
    <t>Производство и оборот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</si>
  <si>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</si>
  <si>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</si>
  <si>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</si>
  <si>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</si>
  <si>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</si>
  <si>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</si>
  <si>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</si>
  <si>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</si>
  <si>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</si>
  <si>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Резервные фонды местных администраций</t>
  </si>
  <si>
    <t>Резервные средства</t>
  </si>
  <si>
    <t>870</t>
  </si>
  <si>
    <t>13</t>
  </si>
  <si>
    <t>Реализация государственных функций, связанных с общегосударственным управлением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</si>
  <si>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</si>
  <si>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</si>
  <si>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</si>
  <si>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</si>
  <si>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</si>
  <si>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</si>
  <si>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</si>
  <si>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</si>
  <si>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МКУ "Хозяйственная группа"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</si>
  <si>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</si>
  <si>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</si>
  <si>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</si>
  <si>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</si>
  <si>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</si>
  <si>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</si>
  <si>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</si>
  <si>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</si>
  <si>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</si>
  <si>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</si>
  <si>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</si>
  <si>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</si>
  <si>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иные цели</t>
  </si>
  <si>
    <t>612</t>
  </si>
  <si>
    <t>Представление мер социальной поддержки и социального обслуживания инвалидов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</si>
  <si>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</si>
  <si>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</si>
  <si>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Субсидия на выравнивание бюджетной обеспеченности</t>
  </si>
  <si>
    <t>Общее образование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</si>
  <si>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</si>
  <si>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</si>
  <si>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</si>
  <si>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</si>
  <si>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Молодежная политика и оздоровление детей</t>
  </si>
  <si>
    <t>Другие вопросы в области образования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</si>
  <si>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</si>
  <si>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</si>
  <si>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</si>
  <si>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521</t>
  </si>
  <si>
    <t>Доплаты к пенсиям муниципальных служащих</t>
  </si>
  <si>
    <t>Иные пенсии, социальные доплаты к пенсиям</t>
  </si>
  <si>
    <t>312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</si>
  <si>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</si>
  <si>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</si>
  <si>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Социальное обеспечение населения</t>
  </si>
  <si>
    <t xml:space="preserve">Подпрограмма "Обеспечение жильем молодых семей" за счет средств РК  </t>
  </si>
  <si>
    <t>Субсидии гражданам на приобретение жилья (за счет остатка на 01.01.2014 )</t>
  </si>
  <si>
    <t>322</t>
  </si>
  <si>
    <t>Подпрограмма "Обеспечение жильем молодых семей"  за счет средств ФБ</t>
  </si>
  <si>
    <t>Субсидии гражданам на приобретение жилья</t>
  </si>
  <si>
    <t>Программа оказания гражданам государственной социальной помощи "Адресная социальная помощь"</t>
  </si>
  <si>
    <t>Охрана семьи и детства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</si>
  <si>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</si>
  <si>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Организация и осуществление деятельности по опеке и попечительству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</si>
  <si>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</si>
  <si>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412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</si>
  <si>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</si>
  <si>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</si>
  <si>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</si>
  <si>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</si>
  <si>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молоком (заменяющими продуктами) обучающихся общеобразовательных учреждений</t>
  </si>
  <si>
    <t>Обслуживание муниципального долга</t>
  </si>
  <si>
    <t>730</t>
  </si>
  <si>
    <t>Выравнивание бюджетной обеспеченности поселений</t>
  </si>
  <si>
    <t xml:space="preserve">Дотации на выравнивание бюджетной обеспеченности </t>
  </si>
  <si>
    <t>511</t>
  </si>
  <si>
    <t>Расчет и предоставление дотаций бюджетам поселений, входящих в состав соответствующего муниципального района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</si>
  <si>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</si>
  <si>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2015 год</t>
  </si>
  <si>
    <t>Оказание платных услуг по школам</t>
  </si>
  <si>
    <t>Оказание платных услуг по детскому дому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</si>
  <si>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</si>
  <si>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</si>
  <si>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</si>
  <si>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01 1 0000</t>
  </si>
  <si>
    <t>Подпрограмма "Организация отдыха и оздоровление детей" Субсидии на организацию отдыха детей в каникулярное время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</si>
  <si>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</si>
  <si>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01 2 0000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</si>
  <si>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</si>
  <si>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01 3 0000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</si>
  <si>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</si>
  <si>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</si>
  <si>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</si>
  <si>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формирование и сохранность библиотечного фонда в рамках Подпрограммы "Комплектование фонда МУК "Суоярвская ЦБС"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</si>
  <si>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</si>
  <si>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</si>
  <si>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Реализация мероприятий по модернизации материально-технической базы учреждения</t>
  </si>
  <si>
    <t>Иные выплаты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</si>
  <si>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</si>
  <si>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</si>
  <si>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</si>
  <si>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05 0 9795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</si>
  <si>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</si>
  <si>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</si>
  <si>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</si>
  <si>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>Обеспечение деятельности подведомственных учреждений</t>
  </si>
  <si>
    <t>06 0 7470</t>
  </si>
  <si>
    <t>08 1 0000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</si>
  <si>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</si>
  <si>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</si>
  <si>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</si>
  <si>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</si>
  <si>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</si>
  <si>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</si>
  <si>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</si>
  <si>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</si>
  <si>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</si>
  <si>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</si>
  <si>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</si>
  <si>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</si>
  <si>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</si>
  <si>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</si>
  <si>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</si>
  <si>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</si>
  <si>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</si>
  <si>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</si>
  <si>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08 2 0000</t>
  </si>
  <si>
    <t>Подпрограмма "Жилищно-коммунальное хозяйство"</t>
  </si>
  <si>
    <t xml:space="preserve">Софинансирование программы "Обеспечение жильем молодых семей" </t>
  </si>
  <si>
    <t>08 9 7795</t>
  </si>
  <si>
    <t>Подпрограмма "Социальная политика"</t>
  </si>
  <si>
    <t>08 2 4217</t>
  </si>
  <si>
    <t>08 3 0000</t>
  </si>
  <si>
    <t>08 4 0000</t>
  </si>
  <si>
    <t>08 4 8491</t>
  </si>
  <si>
    <t>08 4 4208</t>
  </si>
  <si>
    <t>08 4 4211</t>
  </si>
  <si>
    <t>08 4 0120</t>
  </si>
  <si>
    <t>08 4 5020</t>
  </si>
  <si>
    <t>01 4 0000</t>
  </si>
  <si>
    <t>10 0 0000</t>
  </si>
  <si>
    <t>08 4 4209</t>
  </si>
  <si>
    <t>08 4 4216</t>
  </si>
  <si>
    <t>08 4 5082</t>
  </si>
  <si>
    <t>Подпрограмма "Средства массовой информации"</t>
  </si>
  <si>
    <t>08 5 0000</t>
  </si>
  <si>
    <t>08 5 2457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</si>
  <si>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</si>
  <si>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</si>
  <si>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00 0 0000</t>
  </si>
  <si>
    <t>10 0 8795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</si>
  <si>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разделам, подразделам классификации расходов районного на плановый период 2016 год и 2017 год</t>
  </si>
  <si>
    <t>2016 год                          расходы по основной деятельности</t>
  </si>
  <si>
    <t>2017 год                          расходы по основной деятельности</t>
  </si>
  <si>
    <t>03 5 7100</t>
  </si>
  <si>
    <t xml:space="preserve">Мероприятия по подготовке празднования к 100-летию образования  Республики Карелия в рамках подпрограммы </t>
  </si>
  <si>
    <t>01 1 2111</t>
  </si>
  <si>
    <t>01 1 2420</t>
  </si>
  <si>
    <t>01 1 4206</t>
  </si>
  <si>
    <t>01 1 4204</t>
  </si>
  <si>
    <t>01 1 4210</t>
  </si>
  <si>
    <t>01 1 4302</t>
  </si>
  <si>
    <t>01 1 4309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</si>
  <si>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</si>
  <si>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</si>
  <si>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</si>
  <si>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</si>
  <si>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</si>
  <si>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</si>
  <si>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</si>
  <si>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</si>
  <si>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</si>
  <si>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</si>
  <si>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</si>
  <si>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01 5 0000</t>
  </si>
  <si>
    <t>01 5 4210</t>
  </si>
  <si>
    <t>01 5 0402</t>
  </si>
  <si>
    <t>01 5 4207</t>
  </si>
  <si>
    <t>01 5 4203</t>
  </si>
  <si>
    <t>01 5 4310</t>
  </si>
  <si>
    <t>Муниципальная программа "Профилактика правонарушений и преступлений в Суоярвском муниципальном районе"</t>
  </si>
  <si>
    <t>11 0 0000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</si>
  <si>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</si>
  <si>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</si>
  <si>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 xml:space="preserve">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</si>
  <si>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Приложение № 10</t>
  </si>
  <si>
    <t>123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</si>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</sst>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sz val="10"/>
      <name val="Arial"/>
      <family val="2"/>
    </font>
    <font>
      <sz val="10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80"/>
      <name val="Times New Roman"/>
      <family val="1"/>
    </font>
    <font>
      <sz val="10"/>
      <color rgb="FF008000"/>
      <name val="Times New Roman"/>
      <family val="1"/>
    </font>
    <font>
      <sz val="10"/>
      <color rgb="FF009900"/>
      <name val="Times New Roman"/>
      <family val="1"/>
    </font>
    <font>
      <sz val="9"/>
      <color rgb="FF800080"/>
      <name val="Arial"/>
      <family val="2"/>
    </font>
    <font>
      <b/>
      <sz val="11"/>
      <color theme="9" tint="-0.4999699890613556"/>
      <name val="Times New Roman"/>
      <family val="1"/>
    </font>
    <font>
      <b/>
      <sz val="12"/>
      <color rgb="FF97470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vertical="top"/>
    </xf>
    <xf numFmtId="49" fontId="8" fillId="0" borderId="11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" fontId="8" fillId="0" borderId="10" xfId="0" applyNumberFormat="1" applyFont="1" applyBorder="1" applyAlignment="1">
      <alignment vertical="top"/>
    </xf>
    <xf numFmtId="49" fontId="53" fillId="0" borderId="11" xfId="0" applyNumberFormat="1" applyFont="1" applyFill="1" applyBorder="1" applyAlignment="1" applyProtection="1">
      <alignment horizontal="center" vertical="top"/>
      <protection/>
    </xf>
    <xf numFmtId="49" fontId="53" fillId="0" borderId="10" xfId="0" applyNumberFormat="1" applyFont="1" applyBorder="1" applyAlignment="1" applyProtection="1">
      <alignment horizontal="center" vertical="top"/>
      <protection locked="0"/>
    </xf>
    <xf numFmtId="4" fontId="53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53" fillId="0" borderId="1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12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53" fillId="0" borderId="10" xfId="0" applyNumberFormat="1" applyFont="1" applyFill="1" applyBorder="1" applyAlignment="1" applyProtection="1">
      <alignment horizontal="center" vertical="top"/>
      <protection locked="0"/>
    </xf>
    <xf numFmtId="4" fontId="53" fillId="0" borderId="1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 wrapText="1"/>
    </xf>
    <xf numFmtId="0" fontId="12" fillId="0" borderId="12" xfId="0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/>
    </xf>
    <xf numFmtId="4" fontId="14" fillId="0" borderId="10" xfId="0" applyNumberFormat="1" applyFon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0" fontId="15" fillId="0" borderId="12" xfId="0" applyFont="1" applyBorder="1" applyAlignment="1">
      <alignment horizontal="left" vertical="top" wrapText="1"/>
    </xf>
    <xf numFmtId="49" fontId="15" fillId="0" borderId="11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0" fontId="54" fillId="0" borderId="12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53" fillId="0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1" xfId="0" applyNumberFormat="1" applyFont="1" applyFill="1" applyBorder="1" applyAlignment="1">
      <alignment horizontal="center" vertical="top"/>
    </xf>
    <xf numFmtId="49" fontId="55" fillId="0" borderId="10" xfId="0" applyNumberFormat="1" applyFont="1" applyBorder="1" applyAlignment="1" applyProtection="1">
      <alignment horizontal="center" vertical="top"/>
      <protection locked="0"/>
    </xf>
    <xf numFmtId="4" fontId="55" fillId="0" borderId="10" xfId="0" applyNumberFormat="1" applyFont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4" fontId="2" fillId="0" borderId="19" xfId="0" applyNumberFormat="1" applyFont="1" applyBorder="1" applyAlignment="1">
      <alignment vertical="top"/>
    </xf>
    <xf numFmtId="0" fontId="55" fillId="0" borderId="10" xfId="0" applyFont="1" applyBorder="1" applyAlignment="1">
      <alignment wrapText="1"/>
    </xf>
    <xf numFmtId="49" fontId="15" fillId="0" borderId="20" xfId="0" applyNumberFormat="1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53" fillId="0" borderId="2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164" fontId="56" fillId="0" borderId="10" xfId="52" applyNumberFormat="1" applyFont="1" applyFill="1" applyBorder="1" applyAlignment="1" applyProtection="1">
      <alignment horizontal="left" vertical="top" wrapText="1"/>
      <protection hidden="1"/>
    </xf>
    <xf numFmtId="1" fontId="2" fillId="0" borderId="13" xfId="0" applyNumberFormat="1" applyFont="1" applyFill="1" applyBorder="1" applyAlignment="1">
      <alignment horizontal="left" vertical="center" wrapText="1"/>
    </xf>
    <xf numFmtId="0" fontId="53" fillId="0" borderId="12" xfId="0" applyNumberFormat="1" applyFont="1" applyBorder="1" applyAlignment="1">
      <alignment horizontal="left" vertical="top" wrapText="1"/>
    </xf>
    <xf numFmtId="49" fontId="9" fillId="0" borderId="22" xfId="0" applyNumberFormat="1" applyFont="1" applyFill="1" applyBorder="1" applyAlignment="1" applyProtection="1">
      <alignment horizontal="center" vertical="top"/>
      <protection/>
    </xf>
    <xf numFmtId="4" fontId="2" fillId="0" borderId="23" xfId="0" applyNumberFormat="1" applyFont="1" applyBorder="1" applyAlignment="1">
      <alignment vertical="top"/>
    </xf>
    <xf numFmtId="49" fontId="14" fillId="0" borderId="10" xfId="0" applyNumberFormat="1" applyFont="1" applyBorder="1" applyAlignment="1" applyProtection="1">
      <alignment horizontal="center" vertical="top"/>
      <protection locked="0"/>
    </xf>
    <xf numFmtId="0" fontId="9" fillId="0" borderId="12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9" fillId="0" borderId="23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9" xfId="0" applyNumberFormat="1" applyFont="1" applyFill="1" applyBorder="1" applyAlignment="1">
      <alignment vertical="top"/>
    </xf>
    <xf numFmtId="1" fontId="9" fillId="0" borderId="24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0" fontId="57" fillId="31" borderId="10" xfId="0" applyFont="1" applyFill="1" applyBorder="1" applyAlignment="1">
      <alignment/>
    </xf>
    <xf numFmtId="49" fontId="57" fillId="31" borderId="11" xfId="0" applyNumberFormat="1" applyFont="1" applyFill="1" applyBorder="1" applyAlignment="1">
      <alignment horizontal="center" vertical="top"/>
    </xf>
    <xf numFmtId="49" fontId="57" fillId="31" borderId="10" xfId="0" applyNumberFormat="1" applyFont="1" applyFill="1" applyBorder="1" applyAlignment="1" applyProtection="1">
      <alignment horizontal="center" vertical="top"/>
      <protection locked="0"/>
    </xf>
    <xf numFmtId="4" fontId="57" fillId="31" borderId="10" xfId="0" applyNumberFormat="1" applyFont="1" applyFill="1" applyBorder="1" applyAlignment="1">
      <alignment horizontal="right" vertical="top"/>
    </xf>
    <xf numFmtId="0" fontId="57" fillId="31" borderId="10" xfId="0" applyFont="1" applyFill="1" applyBorder="1" applyAlignment="1">
      <alignment wrapText="1"/>
    </xf>
    <xf numFmtId="49" fontId="54" fillId="0" borderId="11" xfId="0" applyNumberFormat="1" applyFont="1" applyFill="1" applyBorder="1" applyAlignment="1">
      <alignment horizontal="center" vertical="top"/>
    </xf>
    <xf numFmtId="49" fontId="54" fillId="0" borderId="10" xfId="0" applyNumberFormat="1" applyFont="1" applyBorder="1" applyAlignment="1" applyProtection="1">
      <alignment horizontal="center" vertical="top"/>
      <protection locked="0"/>
    </xf>
    <xf numFmtId="4" fontId="54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9" fontId="53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2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9" fontId="9" fillId="0" borderId="22" xfId="0" applyNumberFormat="1" applyFont="1" applyFill="1" applyBorder="1" applyAlignment="1" applyProtection="1">
      <alignment horizontal="center" vertical="top"/>
      <protection/>
    </xf>
    <xf numFmtId="0" fontId="9" fillId="0" borderId="18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4" fontId="9" fillId="0" borderId="14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4" fontId="7" fillId="33" borderId="11" xfId="0" applyNumberFormat="1" applyFont="1" applyFill="1" applyBorder="1" applyAlignment="1">
      <alignment vertical="top"/>
    </xf>
    <xf numFmtId="4" fontId="14" fillId="0" borderId="11" xfId="0" applyNumberFormat="1" applyFont="1" applyBorder="1" applyAlignment="1">
      <alignment vertical="top"/>
    </xf>
    <xf numFmtId="4" fontId="15" fillId="0" borderId="11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53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55" fillId="0" borderId="11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57" fillId="31" borderId="11" xfId="0" applyNumberFormat="1" applyFont="1" applyFill="1" applyBorder="1" applyAlignment="1">
      <alignment horizontal="right" vertical="top"/>
    </xf>
    <xf numFmtId="4" fontId="8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54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horizontal="right" vertical="center"/>
    </xf>
    <xf numFmtId="4" fontId="53" fillId="0" borderId="11" xfId="0" applyNumberFormat="1" applyFont="1" applyFill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4" fontId="9" fillId="0" borderId="20" xfId="0" applyNumberFormat="1" applyFont="1" applyBorder="1" applyAlignment="1">
      <alignment vertical="top"/>
    </xf>
    <xf numFmtId="4" fontId="2" fillId="0" borderId="22" xfId="0" applyNumberFormat="1" applyFont="1" applyFill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9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9" fillId="0" borderId="15" xfId="0" applyNumberFormat="1" applyFont="1" applyBorder="1" applyAlignment="1">
      <alignment vertical="top"/>
    </xf>
    <xf numFmtId="49" fontId="53" fillId="0" borderId="10" xfId="0" applyNumberFormat="1" applyFont="1" applyBorder="1" applyAlignment="1" applyProtection="1">
      <alignment horizontal="center" vertical="center"/>
      <protection locked="0"/>
    </xf>
    <xf numFmtId="0" fontId="58" fillId="31" borderId="21" xfId="0" applyFont="1" applyFill="1" applyBorder="1" applyAlignment="1">
      <alignment horizontal="left" vertical="top" wrapText="1"/>
    </xf>
    <xf numFmtId="49" fontId="58" fillId="31" borderId="10" xfId="0" applyNumberFormat="1" applyFont="1" applyFill="1" applyBorder="1" applyAlignment="1">
      <alignment horizontal="center" vertical="top"/>
    </xf>
    <xf numFmtId="49" fontId="58" fillId="31" borderId="11" xfId="0" applyNumberFormat="1" applyFont="1" applyFill="1" applyBorder="1" applyAlignment="1">
      <alignment horizontal="center" vertical="top"/>
    </xf>
    <xf numFmtId="4" fontId="58" fillId="31" borderId="1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49" fontId="5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zoomScalePageLayoutView="0" workbookViewId="0" topLeftCell="A69">
      <selection activeCell="A77" sqref="A77"/>
    </sheetView>
  </sheetViews>
  <sheetFormatPr defaultColWidth="9.140625" defaultRowHeight="15"/>
  <cols>
    <col min="1" max="1" width="74.28125" style="0" customWidth="1"/>
    <col min="2" max="2" width="13.421875" style="0" customWidth="1"/>
    <col min="3" max="3" width="6.421875" style="0" customWidth="1"/>
    <col min="4" max="4" width="5.140625" style="0" customWidth="1"/>
    <col min="5" max="5" width="5.8515625" style="0" customWidth="1"/>
    <col min="6" max="6" width="17.8515625" style="0" customWidth="1"/>
    <col min="8" max="8" width="15.28125" style="0" customWidth="1"/>
  </cols>
  <sheetData>
    <row r="1" ht="15">
      <c r="D1" s="3" t="s">
        <v>281</v>
      </c>
    </row>
    <row r="2" ht="15">
      <c r="C2" s="3" t="s">
        <v>69</v>
      </c>
    </row>
    <row r="3" ht="15">
      <c r="D3" s="3" t="s">
        <v>70</v>
      </c>
    </row>
    <row r="4" ht="15">
      <c r="F4" s="3"/>
    </row>
    <row r="5" spans="1:6" ht="56.25" customHeight="1">
      <c r="A5" s="194" t="s">
        <v>174</v>
      </c>
      <c r="B5" s="194"/>
      <c r="C5" s="194"/>
      <c r="D5" s="194"/>
      <c r="E5" s="194"/>
      <c r="F5" s="4"/>
    </row>
    <row r="6" spans="1:6" ht="15.75" thickBot="1">
      <c r="A6" s="5"/>
      <c r="B6" s="6"/>
      <c r="C6" s="6"/>
      <c r="D6" s="7"/>
      <c r="E6" s="7"/>
      <c r="F6" s="8" t="s">
        <v>71</v>
      </c>
    </row>
    <row r="7" spans="1:6" ht="12.75" customHeight="1">
      <c r="A7" s="195" t="s">
        <v>0</v>
      </c>
      <c r="B7" s="204" t="s">
        <v>74</v>
      </c>
      <c r="C7" s="198" t="s">
        <v>72</v>
      </c>
      <c r="D7" s="201" t="s">
        <v>73</v>
      </c>
      <c r="E7" s="207" t="s">
        <v>75</v>
      </c>
      <c r="F7" s="191" t="s">
        <v>76</v>
      </c>
    </row>
    <row r="8" spans="1:6" ht="15">
      <c r="A8" s="196"/>
      <c r="B8" s="205"/>
      <c r="C8" s="199"/>
      <c r="D8" s="202"/>
      <c r="E8" s="208"/>
      <c r="F8" s="192"/>
    </row>
    <row r="9" spans="1:6" ht="15">
      <c r="A9" s="196"/>
      <c r="B9" s="205"/>
      <c r="C9" s="199"/>
      <c r="D9" s="202"/>
      <c r="E9" s="208"/>
      <c r="F9" s="192"/>
    </row>
    <row r="10" spans="1:6" ht="15">
      <c r="A10" s="196"/>
      <c r="B10" s="205"/>
      <c r="C10" s="199"/>
      <c r="D10" s="202"/>
      <c r="E10" s="208"/>
      <c r="F10" s="192"/>
    </row>
    <row r="11" spans="1:6" ht="15">
      <c r="A11" s="196"/>
      <c r="B11" s="205"/>
      <c r="C11" s="199"/>
      <c r="D11" s="202"/>
      <c r="E11" s="208"/>
      <c r="F11" s="192"/>
    </row>
    <row r="12" spans="1:6" ht="15.75" thickBot="1">
      <c r="A12" s="197"/>
      <c r="B12" s="206"/>
      <c r="C12" s="200"/>
      <c r="D12" s="203"/>
      <c r="E12" s="209"/>
      <c r="F12" s="193"/>
    </row>
    <row r="13" spans="1:6" ht="34.5" customHeight="1">
      <c r="A13" s="9" t="s">
        <v>2</v>
      </c>
      <c r="B13" s="10" t="s">
        <v>1</v>
      </c>
      <c r="C13" s="10"/>
      <c r="D13" s="10"/>
      <c r="E13" s="10"/>
      <c r="F13" s="152">
        <f>F15+F46+F91+F100+F108+F116+F121</f>
        <v>297289550</v>
      </c>
    </row>
    <row r="14" spans="1:6" ht="48.75" customHeight="1">
      <c r="A14" s="186" t="s">
        <v>280</v>
      </c>
      <c r="B14" s="187" t="s">
        <v>180</v>
      </c>
      <c r="C14" s="188"/>
      <c r="D14" s="187"/>
      <c r="E14" s="187"/>
      <c r="F14" s="189">
        <f>F15+F46+F91</f>
        <v>272256550</v>
      </c>
    </row>
    <row r="15" spans="1:6" ht="18" customHeight="1">
      <c r="A15" s="58" t="s">
        <v>121</v>
      </c>
      <c r="B15" s="64"/>
      <c r="C15" s="63" t="s">
        <v>3</v>
      </c>
      <c r="D15" s="100" t="s">
        <v>4</v>
      </c>
      <c r="E15" s="64"/>
      <c r="F15" s="153">
        <f>F16+F18+F27+F33+F36+F40+F42+F44</f>
        <v>67882350</v>
      </c>
    </row>
    <row r="16" spans="1:6" ht="18" customHeight="1">
      <c r="A16" s="65" t="s">
        <v>122</v>
      </c>
      <c r="B16" s="67" t="s">
        <v>252</v>
      </c>
      <c r="C16" s="66" t="s">
        <v>3</v>
      </c>
      <c r="D16" s="67" t="s">
        <v>4</v>
      </c>
      <c r="E16" s="67"/>
      <c r="F16" s="154">
        <f>F17</f>
        <v>10038000</v>
      </c>
    </row>
    <row r="17" spans="1:6" ht="27" customHeight="1">
      <c r="A17" s="18" t="s">
        <v>120</v>
      </c>
      <c r="B17" s="20" t="s">
        <v>252</v>
      </c>
      <c r="C17" s="62" t="s">
        <v>3</v>
      </c>
      <c r="D17" s="20" t="s">
        <v>4</v>
      </c>
      <c r="E17" s="20" t="s">
        <v>78</v>
      </c>
      <c r="F17" s="155">
        <v>10038000</v>
      </c>
    </row>
    <row r="18" spans="1:6" ht="18" customHeight="1">
      <c r="A18" s="69" t="s">
        <v>123</v>
      </c>
      <c r="B18" s="67" t="s">
        <v>253</v>
      </c>
      <c r="C18" s="66" t="s">
        <v>3</v>
      </c>
      <c r="D18" s="67" t="s">
        <v>4</v>
      </c>
      <c r="E18" s="67"/>
      <c r="F18" s="154">
        <f>SUM(F19:F26)</f>
        <v>25122350</v>
      </c>
    </row>
    <row r="19" spans="1:6" ht="28.5" customHeight="1">
      <c r="A19" s="18" t="s">
        <v>116</v>
      </c>
      <c r="B19" s="20" t="s">
        <v>253</v>
      </c>
      <c r="C19" s="70" t="s">
        <v>3</v>
      </c>
      <c r="D19" s="132" t="s">
        <v>4</v>
      </c>
      <c r="E19" s="47" t="s">
        <v>117</v>
      </c>
      <c r="F19" s="155">
        <v>17903000</v>
      </c>
    </row>
    <row r="20" spans="1:6" ht="24" customHeight="1">
      <c r="A20" s="18" t="s">
        <v>118</v>
      </c>
      <c r="B20" s="20" t="s">
        <v>253</v>
      </c>
      <c r="C20" s="70" t="s">
        <v>3</v>
      </c>
      <c r="D20" s="132" t="s">
        <v>4</v>
      </c>
      <c r="E20" s="47" t="s">
        <v>119</v>
      </c>
      <c r="F20" s="155">
        <v>606550</v>
      </c>
    </row>
    <row r="21" spans="1:6" ht="25.5" customHeight="1">
      <c r="A21" s="18" t="s">
        <v>85</v>
      </c>
      <c r="B21" s="20" t="s">
        <v>253</v>
      </c>
      <c r="C21" s="70" t="s">
        <v>3</v>
      </c>
      <c r="D21" s="132" t="s">
        <v>4</v>
      </c>
      <c r="E21" s="47" t="s">
        <v>86</v>
      </c>
      <c r="F21" s="155">
        <v>16800</v>
      </c>
    </row>
    <row r="22" spans="1:6" ht="28.5" customHeight="1">
      <c r="A22" s="18" t="s">
        <v>120</v>
      </c>
      <c r="B22" s="20" t="s">
        <v>253</v>
      </c>
      <c r="C22" s="70" t="s">
        <v>3</v>
      </c>
      <c r="D22" s="132" t="s">
        <v>4</v>
      </c>
      <c r="E22" s="47" t="s">
        <v>78</v>
      </c>
      <c r="F22" s="155">
        <v>5710000</v>
      </c>
    </row>
    <row r="23" spans="1:6" ht="51" customHeight="1">
      <c r="A23" s="71" t="s">
        <v>124</v>
      </c>
      <c r="B23" s="20" t="s">
        <v>253</v>
      </c>
      <c r="C23" s="72" t="s">
        <v>3</v>
      </c>
      <c r="D23" s="132" t="s">
        <v>4</v>
      </c>
      <c r="E23" s="47" t="s">
        <v>125</v>
      </c>
      <c r="F23" s="155">
        <v>340000</v>
      </c>
    </row>
    <row r="24" spans="1:6" ht="69" customHeight="1">
      <c r="A24" s="18" t="s">
        <v>109</v>
      </c>
      <c r="B24" s="20" t="s">
        <v>253</v>
      </c>
      <c r="C24" s="70" t="s">
        <v>3</v>
      </c>
      <c r="D24" s="132" t="s">
        <v>4</v>
      </c>
      <c r="E24" s="47" t="s">
        <v>110</v>
      </c>
      <c r="F24" s="155">
        <v>100000</v>
      </c>
    </row>
    <row r="25" spans="1:6" ht="23.25" customHeight="1">
      <c r="A25" s="18" t="s">
        <v>111</v>
      </c>
      <c r="B25" s="20" t="s">
        <v>253</v>
      </c>
      <c r="C25" s="70" t="s">
        <v>3</v>
      </c>
      <c r="D25" s="132" t="s">
        <v>4</v>
      </c>
      <c r="E25" s="20" t="s">
        <v>112</v>
      </c>
      <c r="F25" s="155">
        <v>416000</v>
      </c>
    </row>
    <row r="26" spans="1:6" ht="24" customHeight="1">
      <c r="A26" s="18" t="s">
        <v>113</v>
      </c>
      <c r="B26" s="20" t="s">
        <v>253</v>
      </c>
      <c r="C26" s="70" t="s">
        <v>3</v>
      </c>
      <c r="D26" s="132" t="s">
        <v>4</v>
      </c>
      <c r="E26" s="20" t="s">
        <v>114</v>
      </c>
      <c r="F26" s="155">
        <v>30000</v>
      </c>
    </row>
    <row r="27" spans="1:6" ht="41.25" customHeight="1">
      <c r="A27" s="57" t="s">
        <v>126</v>
      </c>
      <c r="B27" s="16" t="s">
        <v>254</v>
      </c>
      <c r="C27" s="73" t="s">
        <v>3</v>
      </c>
      <c r="D27" s="131" t="s">
        <v>4</v>
      </c>
      <c r="E27" s="16"/>
      <c r="F27" s="156">
        <f>SUM(F28:F32)</f>
        <v>29102000</v>
      </c>
    </row>
    <row r="28" spans="1:6" ht="27.75" customHeight="1">
      <c r="A28" s="18" t="s">
        <v>116</v>
      </c>
      <c r="B28" s="20" t="s">
        <v>254</v>
      </c>
      <c r="C28" s="70" t="s">
        <v>3</v>
      </c>
      <c r="D28" s="132" t="s">
        <v>4</v>
      </c>
      <c r="E28" s="47" t="s">
        <v>117</v>
      </c>
      <c r="F28" s="155">
        <v>27299000</v>
      </c>
    </row>
    <row r="29" spans="1:6" ht="18.75" customHeight="1">
      <c r="A29" s="18" t="s">
        <v>118</v>
      </c>
      <c r="B29" s="20" t="s">
        <v>254</v>
      </c>
      <c r="C29" s="70" t="s">
        <v>3</v>
      </c>
      <c r="D29" s="132" t="s">
        <v>4</v>
      </c>
      <c r="E29" s="47" t="s">
        <v>119</v>
      </c>
      <c r="F29" s="155">
        <v>159000</v>
      </c>
    </row>
    <row r="30" spans="1:6" ht="21" customHeight="1">
      <c r="A30" s="18" t="s">
        <v>85</v>
      </c>
      <c r="B30" s="20" t="s">
        <v>254</v>
      </c>
      <c r="C30" s="70" t="s">
        <v>3</v>
      </c>
      <c r="D30" s="132" t="s">
        <v>4</v>
      </c>
      <c r="E30" s="47" t="s">
        <v>86</v>
      </c>
      <c r="F30" s="155">
        <v>2900</v>
      </c>
    </row>
    <row r="31" spans="1:6" ht="29.25" customHeight="1">
      <c r="A31" s="18" t="s">
        <v>120</v>
      </c>
      <c r="B31" s="20" t="s">
        <v>254</v>
      </c>
      <c r="C31" s="70" t="s">
        <v>3</v>
      </c>
      <c r="D31" s="132" t="s">
        <v>4</v>
      </c>
      <c r="E31" s="47" t="s">
        <v>78</v>
      </c>
      <c r="F31" s="155">
        <v>631100</v>
      </c>
    </row>
    <row r="32" spans="1:6" ht="41.25" customHeight="1">
      <c r="A32" s="71" t="s">
        <v>124</v>
      </c>
      <c r="B32" s="20" t="s">
        <v>254</v>
      </c>
      <c r="C32" s="72" t="s">
        <v>3</v>
      </c>
      <c r="D32" s="132" t="s">
        <v>4</v>
      </c>
      <c r="E32" s="47" t="s">
        <v>125</v>
      </c>
      <c r="F32" s="155">
        <v>1010000</v>
      </c>
    </row>
    <row r="33" spans="1:6" ht="30" customHeight="1">
      <c r="A33" s="61" t="s">
        <v>127</v>
      </c>
      <c r="B33" s="129" t="s">
        <v>255</v>
      </c>
      <c r="C33" s="26" t="s">
        <v>3</v>
      </c>
      <c r="D33" s="27" t="s">
        <v>4</v>
      </c>
      <c r="E33" s="27"/>
      <c r="F33" s="157">
        <f>F34+F35</f>
        <v>1000000</v>
      </c>
    </row>
    <row r="34" spans="1:6" ht="18" customHeight="1">
      <c r="A34" s="24" t="s">
        <v>118</v>
      </c>
      <c r="B34" s="20" t="s">
        <v>255</v>
      </c>
      <c r="C34" s="19" t="s">
        <v>3</v>
      </c>
      <c r="D34" s="20" t="s">
        <v>4</v>
      </c>
      <c r="E34" s="20" t="s">
        <v>119</v>
      </c>
      <c r="F34" s="155">
        <v>900000</v>
      </c>
    </row>
    <row r="35" spans="1:6" ht="20.25" customHeight="1">
      <c r="A35" s="24" t="s">
        <v>128</v>
      </c>
      <c r="B35" s="20" t="s">
        <v>255</v>
      </c>
      <c r="C35" s="19" t="s">
        <v>3</v>
      </c>
      <c r="D35" s="20" t="s">
        <v>4</v>
      </c>
      <c r="E35" s="20" t="s">
        <v>129</v>
      </c>
      <c r="F35" s="155">
        <v>100000</v>
      </c>
    </row>
    <row r="36" spans="1:6" ht="24" customHeight="1">
      <c r="A36" s="61" t="s">
        <v>130</v>
      </c>
      <c r="B36" s="129" t="s">
        <v>256</v>
      </c>
      <c r="C36" s="26" t="s">
        <v>3</v>
      </c>
      <c r="D36" s="27" t="s">
        <v>4</v>
      </c>
      <c r="E36" s="27"/>
      <c r="F36" s="157">
        <f>SUM(F37:F39)</f>
        <v>585000</v>
      </c>
    </row>
    <row r="37" spans="1:6" ht="32.25" customHeight="1">
      <c r="A37" s="18" t="s">
        <v>116</v>
      </c>
      <c r="B37" s="20" t="s">
        <v>256</v>
      </c>
      <c r="C37" s="29" t="s">
        <v>3</v>
      </c>
      <c r="D37" s="20" t="s">
        <v>4</v>
      </c>
      <c r="E37" s="20" t="s">
        <v>117</v>
      </c>
      <c r="F37" s="155">
        <v>130000</v>
      </c>
    </row>
    <row r="38" spans="1:6" ht="27.75" customHeight="1">
      <c r="A38" s="18" t="s">
        <v>120</v>
      </c>
      <c r="B38" s="20" t="s">
        <v>256</v>
      </c>
      <c r="C38" s="29" t="s">
        <v>3</v>
      </c>
      <c r="D38" s="20" t="s">
        <v>4</v>
      </c>
      <c r="E38" s="20" t="s">
        <v>78</v>
      </c>
      <c r="F38" s="155">
        <v>355000</v>
      </c>
    </row>
    <row r="39" spans="1:6" ht="18" customHeight="1">
      <c r="A39" s="24" t="s">
        <v>128</v>
      </c>
      <c r="B39" s="20" t="s">
        <v>256</v>
      </c>
      <c r="C39" s="29" t="s">
        <v>3</v>
      </c>
      <c r="D39" s="20" t="s">
        <v>4</v>
      </c>
      <c r="E39" s="20" t="s">
        <v>129</v>
      </c>
      <c r="F39" s="155">
        <v>100000</v>
      </c>
    </row>
    <row r="40" spans="1:6" ht="18" customHeight="1">
      <c r="A40" s="61" t="s">
        <v>131</v>
      </c>
      <c r="B40" s="129" t="s">
        <v>257</v>
      </c>
      <c r="C40" s="26" t="s">
        <v>3</v>
      </c>
      <c r="D40" s="27" t="s">
        <v>4</v>
      </c>
      <c r="E40" s="27"/>
      <c r="F40" s="157">
        <f>F41</f>
        <v>0</v>
      </c>
    </row>
    <row r="41" spans="1:6" ht="30" customHeight="1">
      <c r="A41" s="24" t="s">
        <v>87</v>
      </c>
      <c r="B41" s="20" t="s">
        <v>257</v>
      </c>
      <c r="C41" s="19" t="s">
        <v>3</v>
      </c>
      <c r="D41" s="20" t="s">
        <v>4</v>
      </c>
      <c r="E41" s="20" t="s">
        <v>88</v>
      </c>
      <c r="F41" s="155"/>
    </row>
    <row r="42" spans="1:6" ht="29.25" customHeight="1">
      <c r="A42" s="61" t="s">
        <v>132</v>
      </c>
      <c r="B42" s="27" t="s">
        <v>65</v>
      </c>
      <c r="C42" s="26" t="s">
        <v>3</v>
      </c>
      <c r="D42" s="27" t="s">
        <v>4</v>
      </c>
      <c r="E42" s="27"/>
      <c r="F42" s="157">
        <f>F43</f>
        <v>35000</v>
      </c>
    </row>
    <row r="43" spans="1:6" ht="31.5" customHeight="1">
      <c r="A43" s="24" t="s">
        <v>87</v>
      </c>
      <c r="B43" s="20" t="s">
        <v>65</v>
      </c>
      <c r="C43" s="19" t="s">
        <v>3</v>
      </c>
      <c r="D43" s="20" t="s">
        <v>4</v>
      </c>
      <c r="E43" s="20" t="s">
        <v>88</v>
      </c>
      <c r="F43" s="155">
        <v>35000</v>
      </c>
    </row>
    <row r="44" spans="1:6" ht="21" customHeight="1">
      <c r="A44" s="61" t="s">
        <v>133</v>
      </c>
      <c r="B44" s="129" t="s">
        <v>258</v>
      </c>
      <c r="C44" s="26" t="s">
        <v>3</v>
      </c>
      <c r="D44" s="27" t="s">
        <v>4</v>
      </c>
      <c r="E44" s="27"/>
      <c r="F44" s="157">
        <f>F45</f>
        <v>2000000</v>
      </c>
    </row>
    <row r="45" spans="1:6" ht="32.25" customHeight="1">
      <c r="A45" s="18" t="s">
        <v>120</v>
      </c>
      <c r="B45" s="20" t="s">
        <v>258</v>
      </c>
      <c r="C45" s="19" t="s">
        <v>3</v>
      </c>
      <c r="D45" s="20" t="s">
        <v>4</v>
      </c>
      <c r="E45" s="20" t="s">
        <v>78</v>
      </c>
      <c r="F45" s="155">
        <v>2000000</v>
      </c>
    </row>
    <row r="46" spans="1:6" ht="18.75" customHeight="1">
      <c r="A46" s="58" t="s">
        <v>134</v>
      </c>
      <c r="B46" s="13"/>
      <c r="C46" s="59" t="s">
        <v>3</v>
      </c>
      <c r="D46" s="174" t="s">
        <v>5</v>
      </c>
      <c r="E46" s="174"/>
      <c r="F46" s="153">
        <f>F47+F49+F72+F51+F84+F58+F60+F80+F63+F86+F88</f>
        <v>192792000</v>
      </c>
    </row>
    <row r="47" spans="1:6" ht="21" customHeight="1">
      <c r="A47" s="75" t="s">
        <v>175</v>
      </c>
      <c r="B47" s="77" t="s">
        <v>259</v>
      </c>
      <c r="C47" s="76" t="s">
        <v>3</v>
      </c>
      <c r="D47" s="175" t="s">
        <v>5</v>
      </c>
      <c r="E47" s="77"/>
      <c r="F47" s="158">
        <f>F48</f>
        <v>2450000</v>
      </c>
    </row>
    <row r="48" spans="1:6" ht="30.75" customHeight="1">
      <c r="A48" s="18" t="s">
        <v>120</v>
      </c>
      <c r="B48" s="20" t="s">
        <v>259</v>
      </c>
      <c r="C48" s="70" t="s">
        <v>3</v>
      </c>
      <c r="D48" s="132" t="s">
        <v>5</v>
      </c>
      <c r="E48" s="20" t="s">
        <v>78</v>
      </c>
      <c r="F48" s="155">
        <v>2450000</v>
      </c>
    </row>
    <row r="49" spans="1:6" ht="18.75" customHeight="1">
      <c r="A49" s="82" t="s">
        <v>176</v>
      </c>
      <c r="B49" s="67" t="s">
        <v>260</v>
      </c>
      <c r="C49" s="83" t="s">
        <v>3</v>
      </c>
      <c r="D49" s="176" t="s">
        <v>5</v>
      </c>
      <c r="E49" s="176"/>
      <c r="F49" s="154">
        <f>F50</f>
        <v>197000</v>
      </c>
    </row>
    <row r="50" spans="1:6" ht="29.25" customHeight="1">
      <c r="A50" s="80" t="s">
        <v>120</v>
      </c>
      <c r="B50" s="20" t="s">
        <v>260</v>
      </c>
      <c r="C50" s="72" t="s">
        <v>3</v>
      </c>
      <c r="D50" s="132" t="s">
        <v>5</v>
      </c>
      <c r="E50" s="132" t="s">
        <v>78</v>
      </c>
      <c r="F50" s="155">
        <v>197000</v>
      </c>
    </row>
    <row r="51" spans="1:6" ht="18" customHeight="1">
      <c r="A51" s="65" t="s">
        <v>177</v>
      </c>
      <c r="B51" s="67" t="s">
        <v>261</v>
      </c>
      <c r="C51" s="79" t="s">
        <v>3</v>
      </c>
      <c r="D51" s="176" t="s">
        <v>5</v>
      </c>
      <c r="E51" s="176"/>
      <c r="F51" s="154">
        <f>SUM(F52:F57)</f>
        <v>21086000</v>
      </c>
    </row>
    <row r="52" spans="1:6" ht="16.5" customHeight="1">
      <c r="A52" s="18" t="s">
        <v>118</v>
      </c>
      <c r="B52" s="20" t="s">
        <v>261</v>
      </c>
      <c r="C52" s="70" t="s">
        <v>3</v>
      </c>
      <c r="D52" s="132" t="s">
        <v>5</v>
      </c>
      <c r="E52" s="47" t="s">
        <v>119</v>
      </c>
      <c r="F52" s="155">
        <v>50000</v>
      </c>
    </row>
    <row r="53" spans="1:6" ht="30.75" customHeight="1">
      <c r="A53" s="18" t="s">
        <v>120</v>
      </c>
      <c r="B53" s="20" t="s">
        <v>261</v>
      </c>
      <c r="C53" s="70" t="s">
        <v>3</v>
      </c>
      <c r="D53" s="132" t="s">
        <v>5</v>
      </c>
      <c r="E53" s="47" t="s">
        <v>78</v>
      </c>
      <c r="F53" s="155">
        <v>10129000</v>
      </c>
    </row>
    <row r="54" spans="1:6" ht="41.25" customHeight="1">
      <c r="A54" s="71" t="s">
        <v>124</v>
      </c>
      <c r="B54" s="20" t="s">
        <v>261</v>
      </c>
      <c r="C54" s="72" t="s">
        <v>3</v>
      </c>
      <c r="D54" s="132" t="s">
        <v>5</v>
      </c>
      <c r="E54" s="47" t="s">
        <v>125</v>
      </c>
      <c r="F54" s="155">
        <v>9775500</v>
      </c>
    </row>
    <row r="55" spans="1:6" ht="65.25" customHeight="1">
      <c r="A55" s="80" t="s">
        <v>109</v>
      </c>
      <c r="B55" s="20" t="s">
        <v>261</v>
      </c>
      <c r="C55" s="72" t="s">
        <v>3</v>
      </c>
      <c r="D55" s="132" t="s">
        <v>5</v>
      </c>
      <c r="E55" s="47" t="s">
        <v>110</v>
      </c>
      <c r="F55" s="155">
        <v>161500</v>
      </c>
    </row>
    <row r="56" spans="1:6" ht="17.25" customHeight="1">
      <c r="A56" s="80" t="s">
        <v>111</v>
      </c>
      <c r="B56" s="20" t="s">
        <v>261</v>
      </c>
      <c r="C56" s="72" t="s">
        <v>3</v>
      </c>
      <c r="D56" s="132" t="s">
        <v>5</v>
      </c>
      <c r="E56" s="20" t="s">
        <v>112</v>
      </c>
      <c r="F56" s="155">
        <v>835000</v>
      </c>
    </row>
    <row r="57" spans="1:6" ht="16.5" customHeight="1">
      <c r="A57" s="80" t="s">
        <v>113</v>
      </c>
      <c r="B57" s="20" t="s">
        <v>261</v>
      </c>
      <c r="C57" s="72" t="s">
        <v>3</v>
      </c>
      <c r="D57" s="132" t="s">
        <v>5</v>
      </c>
      <c r="E57" s="20" t="s">
        <v>114</v>
      </c>
      <c r="F57" s="155">
        <v>135000</v>
      </c>
    </row>
    <row r="58" spans="1:6" ht="28.5" customHeight="1">
      <c r="A58" s="82" t="s">
        <v>178</v>
      </c>
      <c r="B58" s="67" t="s">
        <v>262</v>
      </c>
      <c r="C58" s="83" t="s">
        <v>3</v>
      </c>
      <c r="D58" s="176" t="s">
        <v>5</v>
      </c>
      <c r="E58" s="176"/>
      <c r="F58" s="154">
        <f>F59</f>
        <v>18000000</v>
      </c>
    </row>
    <row r="59" spans="1:6" ht="36" customHeight="1">
      <c r="A59" s="71" t="s">
        <v>124</v>
      </c>
      <c r="B59" s="20" t="s">
        <v>262</v>
      </c>
      <c r="C59" s="72" t="s">
        <v>3</v>
      </c>
      <c r="D59" s="132" t="s">
        <v>5</v>
      </c>
      <c r="E59" s="132" t="s">
        <v>125</v>
      </c>
      <c r="F59" s="155">
        <v>18000000</v>
      </c>
    </row>
    <row r="60" spans="1:6" ht="27" customHeight="1">
      <c r="A60" s="61" t="s">
        <v>127</v>
      </c>
      <c r="B60" s="129" t="s">
        <v>255</v>
      </c>
      <c r="C60" s="26" t="s">
        <v>3</v>
      </c>
      <c r="D60" s="27" t="s">
        <v>5</v>
      </c>
      <c r="E60" s="27"/>
      <c r="F60" s="157">
        <f>F61+F62</f>
        <v>3892000</v>
      </c>
    </row>
    <row r="61" spans="1:6" ht="16.5" customHeight="1">
      <c r="A61" s="24" t="s">
        <v>118</v>
      </c>
      <c r="B61" s="20" t="s">
        <v>255</v>
      </c>
      <c r="C61" s="19" t="s">
        <v>3</v>
      </c>
      <c r="D61" s="20" t="s">
        <v>5</v>
      </c>
      <c r="E61" s="20" t="s">
        <v>119</v>
      </c>
      <c r="F61" s="159">
        <v>2892000</v>
      </c>
    </row>
    <row r="62" spans="1:6" ht="18" customHeight="1">
      <c r="A62" s="24" t="s">
        <v>128</v>
      </c>
      <c r="B62" s="20" t="s">
        <v>255</v>
      </c>
      <c r="C62" s="19" t="s">
        <v>3</v>
      </c>
      <c r="D62" s="20" t="s">
        <v>5</v>
      </c>
      <c r="E62" s="20" t="s">
        <v>129</v>
      </c>
      <c r="F62" s="155">
        <v>1000000</v>
      </c>
    </row>
    <row r="63" spans="1:6" ht="57" customHeight="1">
      <c r="A63" s="85" t="s">
        <v>136</v>
      </c>
      <c r="B63" s="77" t="s">
        <v>263</v>
      </c>
      <c r="C63" s="86" t="s">
        <v>3</v>
      </c>
      <c r="D63" s="176" t="s">
        <v>5</v>
      </c>
      <c r="E63" s="176"/>
      <c r="F63" s="154">
        <f>SUM(F64:F71)</f>
        <v>128902000</v>
      </c>
    </row>
    <row r="64" spans="1:6" ht="28.5" customHeight="1">
      <c r="A64" s="18" t="s">
        <v>116</v>
      </c>
      <c r="B64" s="20" t="s">
        <v>263</v>
      </c>
      <c r="C64" s="29" t="s">
        <v>3</v>
      </c>
      <c r="D64" s="20" t="s">
        <v>5</v>
      </c>
      <c r="E64" s="47" t="s">
        <v>117</v>
      </c>
      <c r="F64" s="155">
        <v>67309000</v>
      </c>
    </row>
    <row r="65" spans="1:6" ht="17.25" customHeight="1">
      <c r="A65" s="18" t="s">
        <v>118</v>
      </c>
      <c r="B65" s="20" t="s">
        <v>263</v>
      </c>
      <c r="C65" s="29" t="s">
        <v>3</v>
      </c>
      <c r="D65" s="20" t="s">
        <v>5</v>
      </c>
      <c r="E65" s="47" t="s">
        <v>119</v>
      </c>
      <c r="F65" s="155">
        <v>967000</v>
      </c>
    </row>
    <row r="66" spans="1:6" ht="18" customHeight="1">
      <c r="A66" s="18" t="s">
        <v>85</v>
      </c>
      <c r="B66" s="20" t="s">
        <v>263</v>
      </c>
      <c r="C66" s="29" t="s">
        <v>3</v>
      </c>
      <c r="D66" s="20" t="s">
        <v>5</v>
      </c>
      <c r="E66" s="47" t="s">
        <v>86</v>
      </c>
      <c r="F66" s="155"/>
    </row>
    <row r="67" spans="1:6" ht="31.5" customHeight="1">
      <c r="A67" s="18" t="s">
        <v>120</v>
      </c>
      <c r="B67" s="20" t="s">
        <v>263</v>
      </c>
      <c r="C67" s="29" t="s">
        <v>3</v>
      </c>
      <c r="D67" s="20" t="s">
        <v>5</v>
      </c>
      <c r="E67" s="47" t="s">
        <v>78</v>
      </c>
      <c r="F67" s="155">
        <v>3153000</v>
      </c>
    </row>
    <row r="68" spans="1:6" ht="48" customHeight="1">
      <c r="A68" s="71" t="s">
        <v>124</v>
      </c>
      <c r="B68" s="20" t="s">
        <v>263</v>
      </c>
      <c r="C68" s="29" t="s">
        <v>3</v>
      </c>
      <c r="D68" s="20" t="s">
        <v>5</v>
      </c>
      <c r="E68" s="47" t="s">
        <v>125</v>
      </c>
      <c r="F68" s="155">
        <v>57378000</v>
      </c>
    </row>
    <row r="69" spans="1:6" ht="75" customHeight="1">
      <c r="A69" s="18" t="s">
        <v>109</v>
      </c>
      <c r="B69" s="20" t="s">
        <v>263</v>
      </c>
      <c r="C69" s="29" t="s">
        <v>3</v>
      </c>
      <c r="D69" s="20" t="s">
        <v>5</v>
      </c>
      <c r="E69" s="47" t="s">
        <v>110</v>
      </c>
      <c r="F69" s="155"/>
    </row>
    <row r="70" spans="1:6" ht="22.5" customHeight="1">
      <c r="A70" s="18" t="s">
        <v>111</v>
      </c>
      <c r="B70" s="20" t="s">
        <v>263</v>
      </c>
      <c r="C70" s="29" t="s">
        <v>3</v>
      </c>
      <c r="D70" s="20" t="s">
        <v>5</v>
      </c>
      <c r="E70" s="20" t="s">
        <v>112</v>
      </c>
      <c r="F70" s="155">
        <v>61000</v>
      </c>
    </row>
    <row r="71" spans="1:6" ht="16.5" customHeight="1">
      <c r="A71" s="18" t="s">
        <v>113</v>
      </c>
      <c r="B71" s="20" t="s">
        <v>263</v>
      </c>
      <c r="C71" s="29" t="s">
        <v>3</v>
      </c>
      <c r="D71" s="20" t="s">
        <v>5</v>
      </c>
      <c r="E71" s="20" t="s">
        <v>114</v>
      </c>
      <c r="F71" s="155">
        <v>34000</v>
      </c>
    </row>
    <row r="72" spans="1:6" ht="58.5" customHeight="1">
      <c r="A72" s="61" t="s">
        <v>135</v>
      </c>
      <c r="B72" s="129" t="s">
        <v>264</v>
      </c>
      <c r="C72" s="74" t="s">
        <v>3</v>
      </c>
      <c r="D72" s="177" t="s">
        <v>5</v>
      </c>
      <c r="E72" s="177"/>
      <c r="F72" s="157">
        <f>SUM(F73:F79)</f>
        <v>11416000</v>
      </c>
    </row>
    <row r="73" spans="1:6" ht="24.75" customHeight="1">
      <c r="A73" s="18" t="s">
        <v>116</v>
      </c>
      <c r="B73" s="20" t="s">
        <v>264</v>
      </c>
      <c r="C73" s="70" t="s">
        <v>3</v>
      </c>
      <c r="D73" s="132" t="s">
        <v>5</v>
      </c>
      <c r="E73" s="47" t="s">
        <v>117</v>
      </c>
      <c r="F73" s="155">
        <v>7241000</v>
      </c>
    </row>
    <row r="74" spans="1:6" ht="16.5" customHeight="1">
      <c r="A74" s="18" t="s">
        <v>118</v>
      </c>
      <c r="B74" s="20" t="s">
        <v>264</v>
      </c>
      <c r="C74" s="70" t="s">
        <v>3</v>
      </c>
      <c r="D74" s="132" t="s">
        <v>5</v>
      </c>
      <c r="E74" s="47" t="s">
        <v>119</v>
      </c>
      <c r="F74" s="155">
        <v>200000</v>
      </c>
    </row>
    <row r="75" spans="1:6" ht="27.75" customHeight="1">
      <c r="A75" s="18" t="s">
        <v>85</v>
      </c>
      <c r="B75" s="20" t="s">
        <v>264</v>
      </c>
      <c r="C75" s="70" t="s">
        <v>3</v>
      </c>
      <c r="D75" s="132" t="s">
        <v>5</v>
      </c>
      <c r="E75" s="47" t="s">
        <v>86</v>
      </c>
      <c r="F75" s="155"/>
    </row>
    <row r="76" spans="1:6" ht="27.75" customHeight="1">
      <c r="A76" s="18" t="s">
        <v>120</v>
      </c>
      <c r="B76" s="20" t="s">
        <v>264</v>
      </c>
      <c r="C76" s="70" t="s">
        <v>3</v>
      </c>
      <c r="D76" s="132" t="s">
        <v>5</v>
      </c>
      <c r="E76" s="47" t="s">
        <v>78</v>
      </c>
      <c r="F76" s="155">
        <v>3600000</v>
      </c>
    </row>
    <row r="77" spans="1:6" ht="24.75" customHeight="1">
      <c r="A77" s="18" t="s">
        <v>87</v>
      </c>
      <c r="B77" s="20" t="s">
        <v>264</v>
      </c>
      <c r="C77" s="70" t="s">
        <v>3</v>
      </c>
      <c r="D77" s="132" t="s">
        <v>5</v>
      </c>
      <c r="E77" s="47" t="s">
        <v>88</v>
      </c>
      <c r="F77" s="155">
        <v>290000</v>
      </c>
    </row>
    <row r="78" spans="1:6" ht="18" customHeight="1">
      <c r="A78" s="18" t="s">
        <v>111</v>
      </c>
      <c r="B78" s="20" t="s">
        <v>264</v>
      </c>
      <c r="C78" s="70" t="s">
        <v>3</v>
      </c>
      <c r="D78" s="132" t="s">
        <v>5</v>
      </c>
      <c r="E78" s="20" t="s">
        <v>112</v>
      </c>
      <c r="F78" s="155">
        <v>80000</v>
      </c>
    </row>
    <row r="79" spans="1:6" ht="18.75" customHeight="1">
      <c r="A79" s="18" t="s">
        <v>113</v>
      </c>
      <c r="B79" s="20" t="s">
        <v>264</v>
      </c>
      <c r="C79" s="70" t="s">
        <v>3</v>
      </c>
      <c r="D79" s="132" t="s">
        <v>5</v>
      </c>
      <c r="E79" s="20" t="s">
        <v>114</v>
      </c>
      <c r="F79" s="155">
        <v>5000</v>
      </c>
    </row>
    <row r="80" spans="1:6" ht="18" customHeight="1">
      <c r="A80" s="61" t="s">
        <v>130</v>
      </c>
      <c r="B80" s="129" t="s">
        <v>256</v>
      </c>
      <c r="C80" s="26" t="s">
        <v>3</v>
      </c>
      <c r="D80" s="27" t="s">
        <v>5</v>
      </c>
      <c r="E80" s="27"/>
      <c r="F80" s="157">
        <f>SUM(F81:F83)</f>
        <v>100000</v>
      </c>
    </row>
    <row r="81" spans="1:6" ht="25.5">
      <c r="A81" s="18" t="s">
        <v>116</v>
      </c>
      <c r="B81" s="20" t="s">
        <v>256</v>
      </c>
      <c r="C81" s="29" t="s">
        <v>3</v>
      </c>
      <c r="D81" s="20" t="s">
        <v>5</v>
      </c>
      <c r="E81" s="20" t="s">
        <v>117</v>
      </c>
      <c r="F81" s="155">
        <v>15000</v>
      </c>
    </row>
    <row r="82" spans="1:6" ht="30.75" customHeight="1">
      <c r="A82" s="18" t="s">
        <v>120</v>
      </c>
      <c r="B82" s="20" t="s">
        <v>256</v>
      </c>
      <c r="C82" s="29" t="s">
        <v>3</v>
      </c>
      <c r="D82" s="20" t="s">
        <v>5</v>
      </c>
      <c r="E82" s="20" t="s">
        <v>78</v>
      </c>
      <c r="F82" s="155">
        <v>70000</v>
      </c>
    </row>
    <row r="83" spans="1:6" ht="20.25" customHeight="1">
      <c r="A83" s="24" t="s">
        <v>128</v>
      </c>
      <c r="B83" s="20" t="s">
        <v>256</v>
      </c>
      <c r="C83" s="29" t="s">
        <v>3</v>
      </c>
      <c r="D83" s="20" t="s">
        <v>5</v>
      </c>
      <c r="E83" s="20" t="s">
        <v>129</v>
      </c>
      <c r="F83" s="155">
        <v>15000</v>
      </c>
    </row>
    <row r="84" spans="1:6" ht="16.5" customHeight="1">
      <c r="A84" s="81" t="s">
        <v>133</v>
      </c>
      <c r="B84" s="129" t="s">
        <v>258</v>
      </c>
      <c r="C84" s="39" t="s">
        <v>3</v>
      </c>
      <c r="D84" s="27" t="s">
        <v>5</v>
      </c>
      <c r="E84" s="27"/>
      <c r="F84" s="157">
        <f>F85</f>
        <v>6159000</v>
      </c>
    </row>
    <row r="85" spans="1:6" ht="24.75" customHeight="1">
      <c r="A85" s="80" t="s">
        <v>120</v>
      </c>
      <c r="B85" s="20" t="s">
        <v>258</v>
      </c>
      <c r="C85" s="29" t="s">
        <v>3</v>
      </c>
      <c r="D85" s="20" t="s">
        <v>5</v>
      </c>
      <c r="E85" s="20" t="s">
        <v>78</v>
      </c>
      <c r="F85" s="155">
        <v>6159000</v>
      </c>
    </row>
    <row r="86" spans="1:7" ht="42" customHeight="1">
      <c r="A86" s="85" t="s">
        <v>137</v>
      </c>
      <c r="B86" s="77" t="s">
        <v>265</v>
      </c>
      <c r="C86" s="86" t="s">
        <v>3</v>
      </c>
      <c r="D86" s="176" t="s">
        <v>5</v>
      </c>
      <c r="E86" s="176"/>
      <c r="F86" s="154">
        <f>F87</f>
        <v>0</v>
      </c>
      <c r="G86" s="56"/>
    </row>
    <row r="87" spans="1:7" ht="22.5" customHeight="1">
      <c r="A87" s="18" t="s">
        <v>116</v>
      </c>
      <c r="B87" s="20" t="s">
        <v>265</v>
      </c>
      <c r="C87" s="29" t="s">
        <v>3</v>
      </c>
      <c r="D87" s="20" t="s">
        <v>5</v>
      </c>
      <c r="E87" s="47" t="s">
        <v>117</v>
      </c>
      <c r="F87" s="155"/>
      <c r="G87" s="56"/>
    </row>
    <row r="88" spans="1:7" ht="30.75" customHeight="1">
      <c r="A88" s="85" t="s">
        <v>138</v>
      </c>
      <c r="B88" s="77" t="s">
        <v>66</v>
      </c>
      <c r="C88" s="86" t="s">
        <v>3</v>
      </c>
      <c r="D88" s="176" t="s">
        <v>5</v>
      </c>
      <c r="E88" s="176"/>
      <c r="F88" s="154">
        <f>F89+F90</f>
        <v>590000</v>
      </c>
      <c r="G88" s="56"/>
    </row>
    <row r="89" spans="1:6" ht="26.25" customHeight="1">
      <c r="A89" s="18" t="s">
        <v>120</v>
      </c>
      <c r="B89" s="20" t="s">
        <v>66</v>
      </c>
      <c r="C89" s="29" t="s">
        <v>3</v>
      </c>
      <c r="D89" s="20" t="s">
        <v>5</v>
      </c>
      <c r="E89" s="47" t="s">
        <v>78</v>
      </c>
      <c r="F89" s="155">
        <f>257140+31860</f>
        <v>289000</v>
      </c>
    </row>
    <row r="90" spans="1:6" ht="15">
      <c r="A90" s="24" t="s">
        <v>128</v>
      </c>
      <c r="B90" s="20" t="s">
        <v>66</v>
      </c>
      <c r="C90" s="29" t="s">
        <v>3</v>
      </c>
      <c r="D90" s="20" t="s">
        <v>5</v>
      </c>
      <c r="E90" s="47" t="s">
        <v>129</v>
      </c>
      <c r="F90" s="155">
        <v>301000</v>
      </c>
    </row>
    <row r="91" spans="1:6" ht="16.5" customHeight="1">
      <c r="A91" s="58" t="s">
        <v>140</v>
      </c>
      <c r="B91" s="13"/>
      <c r="C91" s="59" t="s">
        <v>3</v>
      </c>
      <c r="D91" s="13" t="s">
        <v>6</v>
      </c>
      <c r="E91" s="13"/>
      <c r="F91" s="160">
        <f>F92</f>
        <v>11582200</v>
      </c>
    </row>
    <row r="92" spans="1:6" ht="30" customHeight="1">
      <c r="A92" s="69" t="s">
        <v>179</v>
      </c>
      <c r="B92" s="67" t="s">
        <v>266</v>
      </c>
      <c r="C92" s="79" t="s">
        <v>3</v>
      </c>
      <c r="D92" s="67" t="s">
        <v>6</v>
      </c>
      <c r="E92" s="67"/>
      <c r="F92" s="154">
        <f>SUM(F93:F99)</f>
        <v>11582200</v>
      </c>
    </row>
    <row r="93" spans="1:6" ht="34.5" customHeight="1">
      <c r="A93" s="18" t="s">
        <v>116</v>
      </c>
      <c r="B93" s="20" t="s">
        <v>266</v>
      </c>
      <c r="C93" s="70" t="s">
        <v>3</v>
      </c>
      <c r="D93" s="20" t="s">
        <v>6</v>
      </c>
      <c r="E93" s="47" t="s">
        <v>117</v>
      </c>
      <c r="F93" s="155">
        <v>9631200</v>
      </c>
    </row>
    <row r="94" spans="1:6" ht="18" customHeight="1">
      <c r="A94" s="18" t="s">
        <v>118</v>
      </c>
      <c r="B94" s="20" t="s">
        <v>266</v>
      </c>
      <c r="C94" s="70" t="s">
        <v>3</v>
      </c>
      <c r="D94" s="20" t="s">
        <v>6</v>
      </c>
      <c r="E94" s="47" t="s">
        <v>119</v>
      </c>
      <c r="F94" s="155">
        <v>130000</v>
      </c>
    </row>
    <row r="95" spans="1:6" ht="17.25" customHeight="1">
      <c r="A95" s="18" t="s">
        <v>85</v>
      </c>
      <c r="B95" s="20" t="s">
        <v>266</v>
      </c>
      <c r="C95" s="70" t="s">
        <v>3</v>
      </c>
      <c r="D95" s="20" t="s">
        <v>6</v>
      </c>
      <c r="E95" s="47" t="s">
        <v>86</v>
      </c>
      <c r="F95" s="155">
        <v>81000</v>
      </c>
    </row>
    <row r="96" spans="1:6" ht="30" customHeight="1">
      <c r="A96" s="18" t="s">
        <v>120</v>
      </c>
      <c r="B96" s="20" t="s">
        <v>266</v>
      </c>
      <c r="C96" s="70" t="s">
        <v>3</v>
      </c>
      <c r="D96" s="20" t="s">
        <v>6</v>
      </c>
      <c r="E96" s="47" t="s">
        <v>78</v>
      </c>
      <c r="F96" s="155">
        <v>485000</v>
      </c>
    </row>
    <row r="97" spans="1:6" ht="25.5" customHeight="1">
      <c r="A97" s="18" t="s">
        <v>111</v>
      </c>
      <c r="B97" s="20" t="s">
        <v>266</v>
      </c>
      <c r="C97" s="70" t="s">
        <v>3</v>
      </c>
      <c r="D97" s="20" t="s">
        <v>6</v>
      </c>
      <c r="E97" s="20" t="s">
        <v>112</v>
      </c>
      <c r="F97" s="155">
        <v>40000</v>
      </c>
    </row>
    <row r="98" spans="1:6" ht="18.75" customHeight="1">
      <c r="A98" s="18" t="s">
        <v>113</v>
      </c>
      <c r="B98" s="20" t="s">
        <v>266</v>
      </c>
      <c r="C98" s="70" t="s">
        <v>3</v>
      </c>
      <c r="D98" s="20" t="s">
        <v>6</v>
      </c>
      <c r="E98" s="20" t="s">
        <v>114</v>
      </c>
      <c r="F98" s="155">
        <v>40000</v>
      </c>
    </row>
    <row r="99" spans="1:6" ht="18" customHeight="1">
      <c r="A99" s="41" t="s">
        <v>103</v>
      </c>
      <c r="B99" s="20" t="s">
        <v>266</v>
      </c>
      <c r="C99" s="70" t="s">
        <v>3</v>
      </c>
      <c r="D99" s="20" t="s">
        <v>6</v>
      </c>
      <c r="E99" s="20" t="s">
        <v>104</v>
      </c>
      <c r="F99" s="155">
        <f>2000000-200000-590000-35000</f>
        <v>1175000</v>
      </c>
    </row>
    <row r="100" spans="1:8" ht="18" customHeight="1">
      <c r="A100" s="118" t="s">
        <v>7</v>
      </c>
      <c r="B100" s="120" t="s">
        <v>183</v>
      </c>
      <c r="C100" s="119"/>
      <c r="D100" s="120"/>
      <c r="E100" s="120"/>
      <c r="F100" s="161">
        <f>F101</f>
        <v>200000</v>
      </c>
      <c r="H100" s="140"/>
    </row>
    <row r="101" spans="1:6" ht="18" customHeight="1">
      <c r="A101" s="51" t="s">
        <v>139</v>
      </c>
      <c r="B101" s="87"/>
      <c r="C101" s="52" t="s">
        <v>3</v>
      </c>
      <c r="D101" s="87" t="s">
        <v>3</v>
      </c>
      <c r="E101" s="178"/>
      <c r="F101" s="162">
        <f>F102+F105</f>
        <v>200000</v>
      </c>
    </row>
    <row r="102" spans="1:6" ht="25.5">
      <c r="A102" s="89" t="s">
        <v>181</v>
      </c>
      <c r="B102" s="129" t="s">
        <v>267</v>
      </c>
      <c r="C102" s="90" t="s">
        <v>3</v>
      </c>
      <c r="D102" s="27" t="s">
        <v>3</v>
      </c>
      <c r="E102" s="27"/>
      <c r="F102" s="157">
        <f>SUM(F103:F104)</f>
        <v>0</v>
      </c>
    </row>
    <row r="103" spans="1:6" ht="26.25" customHeight="1">
      <c r="A103" s="18" t="s">
        <v>120</v>
      </c>
      <c r="B103" s="20" t="s">
        <v>267</v>
      </c>
      <c r="C103" s="70" t="s">
        <v>3</v>
      </c>
      <c r="D103" s="132" t="s">
        <v>3</v>
      </c>
      <c r="E103" s="20" t="s">
        <v>78</v>
      </c>
      <c r="F103" s="155"/>
    </row>
    <row r="104" spans="1:6" ht="17.25" customHeight="1">
      <c r="A104" s="24" t="s">
        <v>128</v>
      </c>
      <c r="B104" s="20" t="s">
        <v>267</v>
      </c>
      <c r="C104" s="70" t="s">
        <v>3</v>
      </c>
      <c r="D104" s="132" t="s">
        <v>3</v>
      </c>
      <c r="E104" s="132" t="s">
        <v>129</v>
      </c>
      <c r="F104" s="155"/>
    </row>
    <row r="105" spans="1:6" ht="25.5">
      <c r="A105" s="89" t="s">
        <v>182</v>
      </c>
      <c r="B105" s="27" t="s">
        <v>8</v>
      </c>
      <c r="C105" s="90" t="s">
        <v>3</v>
      </c>
      <c r="D105" s="27" t="s">
        <v>3</v>
      </c>
      <c r="E105" s="27"/>
      <c r="F105" s="157">
        <f>SUM(F106:F107)</f>
        <v>200000</v>
      </c>
    </row>
    <row r="106" spans="1:6" ht="25.5">
      <c r="A106" s="18" t="s">
        <v>120</v>
      </c>
      <c r="B106" s="20" t="s">
        <v>8</v>
      </c>
      <c r="C106" s="70" t="s">
        <v>3</v>
      </c>
      <c r="D106" s="132" t="s">
        <v>3</v>
      </c>
      <c r="E106" s="20" t="s">
        <v>78</v>
      </c>
      <c r="F106" s="155">
        <v>89000</v>
      </c>
    </row>
    <row r="107" spans="1:6" ht="15" customHeight="1">
      <c r="A107" s="24" t="s">
        <v>128</v>
      </c>
      <c r="B107" s="20" t="s">
        <v>8</v>
      </c>
      <c r="C107" s="70" t="s">
        <v>3</v>
      </c>
      <c r="D107" s="132" t="s">
        <v>3</v>
      </c>
      <c r="E107" s="132" t="s">
        <v>129</v>
      </c>
      <c r="F107" s="155">
        <v>111000</v>
      </c>
    </row>
    <row r="108" spans="1:6" ht="29.25">
      <c r="A108" s="122" t="s">
        <v>9</v>
      </c>
      <c r="B108" s="120" t="s">
        <v>185</v>
      </c>
      <c r="C108" s="119"/>
      <c r="D108" s="120"/>
      <c r="E108" s="120"/>
      <c r="F108" s="161">
        <f>F110</f>
        <v>2470000</v>
      </c>
    </row>
    <row r="109" spans="1:6" ht="15">
      <c r="A109" s="58" t="s">
        <v>140</v>
      </c>
      <c r="B109" s="13"/>
      <c r="C109" s="59" t="s">
        <v>3</v>
      </c>
      <c r="D109" s="13" t="s">
        <v>6</v>
      </c>
      <c r="E109" s="13"/>
      <c r="F109" s="160">
        <f>F110</f>
        <v>2470000</v>
      </c>
    </row>
    <row r="110" spans="1:6" ht="25.5">
      <c r="A110" s="61" t="s">
        <v>9</v>
      </c>
      <c r="B110" s="129" t="s">
        <v>11</v>
      </c>
      <c r="C110" s="74" t="s">
        <v>3</v>
      </c>
      <c r="D110" s="27" t="s">
        <v>6</v>
      </c>
      <c r="E110" s="27"/>
      <c r="F110" s="157">
        <f>F111+F112+F113+F114</f>
        <v>2470000</v>
      </c>
    </row>
    <row r="111" spans="1:6" ht="25.5">
      <c r="A111" s="18" t="s">
        <v>107</v>
      </c>
      <c r="B111" s="20" t="s">
        <v>11</v>
      </c>
      <c r="C111" s="70" t="s">
        <v>3</v>
      </c>
      <c r="D111" s="20" t="s">
        <v>6</v>
      </c>
      <c r="E111" s="47" t="s">
        <v>108</v>
      </c>
      <c r="F111" s="163"/>
    </row>
    <row r="112" spans="1:6" ht="25.5">
      <c r="A112" s="18" t="s">
        <v>120</v>
      </c>
      <c r="B112" s="20" t="s">
        <v>11</v>
      </c>
      <c r="C112" s="70" t="s">
        <v>3</v>
      </c>
      <c r="D112" s="20" t="s">
        <v>6</v>
      </c>
      <c r="E112" s="47" t="s">
        <v>78</v>
      </c>
      <c r="F112" s="155">
        <v>100000</v>
      </c>
    </row>
    <row r="113" spans="1:6" ht="15">
      <c r="A113" s="24" t="s">
        <v>128</v>
      </c>
      <c r="B113" s="20" t="s">
        <v>11</v>
      </c>
      <c r="C113" s="70" t="s">
        <v>3</v>
      </c>
      <c r="D113" s="20" t="s">
        <v>6</v>
      </c>
      <c r="E113" s="47" t="s">
        <v>129</v>
      </c>
      <c r="F113" s="155">
        <v>870000</v>
      </c>
    </row>
    <row r="114" spans="1:6" ht="37.5" customHeight="1">
      <c r="A114" s="69" t="s">
        <v>184</v>
      </c>
      <c r="B114" s="124" t="s">
        <v>268</v>
      </c>
      <c r="C114" s="123" t="s">
        <v>3</v>
      </c>
      <c r="D114" s="124" t="s">
        <v>6</v>
      </c>
      <c r="E114" s="179"/>
      <c r="F114" s="164">
        <f>F115</f>
        <v>1500000</v>
      </c>
    </row>
    <row r="115" spans="1:6" ht="25.5">
      <c r="A115" s="18" t="s">
        <v>120</v>
      </c>
      <c r="B115" s="20" t="s">
        <v>268</v>
      </c>
      <c r="C115" s="70" t="s">
        <v>3</v>
      </c>
      <c r="D115" s="20" t="s">
        <v>6</v>
      </c>
      <c r="E115" s="47" t="s">
        <v>78</v>
      </c>
      <c r="F115" s="155">
        <v>1500000</v>
      </c>
    </row>
    <row r="116" spans="1:6" ht="32.25" customHeight="1">
      <c r="A116" s="122" t="s">
        <v>10</v>
      </c>
      <c r="B116" s="120" t="s">
        <v>235</v>
      </c>
      <c r="C116" s="119"/>
      <c r="D116" s="120"/>
      <c r="E116" s="120"/>
      <c r="F116" s="161">
        <f>F118</f>
        <v>606000</v>
      </c>
    </row>
    <row r="117" spans="1:6" ht="16.5" customHeight="1">
      <c r="A117" s="58" t="s">
        <v>140</v>
      </c>
      <c r="B117" s="13"/>
      <c r="C117" s="59" t="s">
        <v>3</v>
      </c>
      <c r="D117" s="13" t="s">
        <v>6</v>
      </c>
      <c r="E117" s="13"/>
      <c r="F117" s="160">
        <f>F118</f>
        <v>606000</v>
      </c>
    </row>
    <row r="118" spans="1:6" ht="15">
      <c r="A118" s="61" t="s">
        <v>10</v>
      </c>
      <c r="B118" s="129" t="s">
        <v>269</v>
      </c>
      <c r="C118" s="74" t="s">
        <v>3</v>
      </c>
      <c r="D118" s="27" t="s">
        <v>6</v>
      </c>
      <c r="E118" s="27"/>
      <c r="F118" s="157">
        <f>F119+F120</f>
        <v>606000</v>
      </c>
    </row>
    <row r="119" spans="1:6" ht="25.5">
      <c r="A119" s="18" t="s">
        <v>120</v>
      </c>
      <c r="B119" s="20" t="s">
        <v>269</v>
      </c>
      <c r="C119" s="70" t="s">
        <v>3</v>
      </c>
      <c r="D119" s="20" t="s">
        <v>6</v>
      </c>
      <c r="E119" s="47" t="s">
        <v>78</v>
      </c>
      <c r="F119" s="155">
        <v>450000</v>
      </c>
    </row>
    <row r="120" spans="1:6" ht="15">
      <c r="A120" s="24" t="s">
        <v>128</v>
      </c>
      <c r="B120" s="20" t="s">
        <v>269</v>
      </c>
      <c r="C120" s="70" t="s">
        <v>3</v>
      </c>
      <c r="D120" s="20" t="s">
        <v>6</v>
      </c>
      <c r="E120" s="47" t="s">
        <v>129</v>
      </c>
      <c r="F120" s="155">
        <v>156000</v>
      </c>
    </row>
    <row r="121" spans="1:6" ht="15">
      <c r="A121" s="122" t="s">
        <v>226</v>
      </c>
      <c r="B121" s="120" t="s">
        <v>270</v>
      </c>
      <c r="C121" s="119"/>
      <c r="D121" s="120"/>
      <c r="E121" s="120"/>
      <c r="F121" s="161">
        <f>F122+F128</f>
        <v>21757000</v>
      </c>
    </row>
    <row r="122" spans="1:6" ht="15">
      <c r="A122" s="58" t="s">
        <v>150</v>
      </c>
      <c r="B122" s="13"/>
      <c r="C122" s="59" t="s">
        <v>34</v>
      </c>
      <c r="D122" s="13" t="s">
        <v>35</v>
      </c>
      <c r="E122" s="13"/>
      <c r="F122" s="160">
        <f>F123</f>
        <v>40000</v>
      </c>
    </row>
    <row r="123" spans="1:6" ht="15">
      <c r="A123" s="134" t="s">
        <v>130</v>
      </c>
      <c r="B123" s="129" t="s">
        <v>271</v>
      </c>
      <c r="C123" s="135" t="s">
        <v>34</v>
      </c>
      <c r="D123" s="129" t="s">
        <v>35</v>
      </c>
      <c r="E123" s="129"/>
      <c r="F123" s="165">
        <f>F124</f>
        <v>40000</v>
      </c>
    </row>
    <row r="124" spans="1:6" ht="25.5">
      <c r="A124" s="24" t="s">
        <v>87</v>
      </c>
      <c r="B124" s="20" t="s">
        <v>271</v>
      </c>
      <c r="C124" s="19" t="s">
        <v>34</v>
      </c>
      <c r="D124" s="20" t="s">
        <v>35</v>
      </c>
      <c r="E124" s="20" t="s">
        <v>88</v>
      </c>
      <c r="F124" s="159">
        <v>40000</v>
      </c>
    </row>
    <row r="125" spans="1:6" ht="25.5">
      <c r="A125" s="134" t="s">
        <v>156</v>
      </c>
      <c r="B125" s="129" t="s">
        <v>272</v>
      </c>
      <c r="C125" s="135" t="s">
        <v>34</v>
      </c>
      <c r="D125" s="129" t="s">
        <v>35</v>
      </c>
      <c r="E125" s="129"/>
      <c r="F125" s="165">
        <f>SUM(F126:F127)</f>
        <v>0</v>
      </c>
    </row>
    <row r="126" spans="1:6" ht="25.5">
      <c r="A126" s="24" t="s">
        <v>87</v>
      </c>
      <c r="B126" s="20" t="s">
        <v>272</v>
      </c>
      <c r="C126" s="94" t="s">
        <v>34</v>
      </c>
      <c r="D126" s="20" t="s">
        <v>35</v>
      </c>
      <c r="E126" s="20" t="s">
        <v>88</v>
      </c>
      <c r="F126" s="155"/>
    </row>
    <row r="127" spans="1:6" ht="25.5">
      <c r="A127" s="24" t="s">
        <v>87</v>
      </c>
      <c r="B127" s="20" t="s">
        <v>272</v>
      </c>
      <c r="C127" s="94" t="s">
        <v>34</v>
      </c>
      <c r="D127" s="20" t="s">
        <v>35</v>
      </c>
      <c r="E127" s="20" t="s">
        <v>129</v>
      </c>
      <c r="F127" s="155"/>
    </row>
    <row r="128" spans="1:6" ht="15">
      <c r="A128" s="22" t="s">
        <v>157</v>
      </c>
      <c r="B128" s="100"/>
      <c r="C128" s="12" t="s">
        <v>34</v>
      </c>
      <c r="D128" s="13" t="s">
        <v>58</v>
      </c>
      <c r="E128" s="100"/>
      <c r="F128" s="160">
        <f>F129+F131+F135</f>
        <v>21717000</v>
      </c>
    </row>
    <row r="129" spans="1:6" ht="51">
      <c r="A129" s="134" t="s">
        <v>158</v>
      </c>
      <c r="B129" s="129" t="s">
        <v>273</v>
      </c>
      <c r="C129" s="136" t="s">
        <v>34</v>
      </c>
      <c r="D129" s="133" t="s">
        <v>58</v>
      </c>
      <c r="E129" s="133"/>
      <c r="F129" s="165">
        <f>F130</f>
        <v>17983000</v>
      </c>
    </row>
    <row r="130" spans="1:6" ht="25.5">
      <c r="A130" s="24" t="s">
        <v>87</v>
      </c>
      <c r="B130" s="20" t="s">
        <v>273</v>
      </c>
      <c r="C130" s="70" t="s">
        <v>34</v>
      </c>
      <c r="D130" s="132" t="s">
        <v>58</v>
      </c>
      <c r="E130" s="132" t="s">
        <v>88</v>
      </c>
      <c r="F130" s="155">
        <v>17983000</v>
      </c>
    </row>
    <row r="131" spans="1:6" ht="38.25">
      <c r="A131" s="134" t="s">
        <v>162</v>
      </c>
      <c r="B131" s="129" t="s">
        <v>274</v>
      </c>
      <c r="C131" s="136" t="s">
        <v>34</v>
      </c>
      <c r="D131" s="133" t="s">
        <v>58</v>
      </c>
      <c r="E131" s="133"/>
      <c r="F131" s="165">
        <f>F132+F133+F134</f>
        <v>3734000</v>
      </c>
    </row>
    <row r="132" spans="1:6" ht="15">
      <c r="A132" s="18" t="s">
        <v>77</v>
      </c>
      <c r="B132" s="20" t="s">
        <v>274</v>
      </c>
      <c r="C132" s="70" t="s">
        <v>34</v>
      </c>
      <c r="D132" s="132" t="s">
        <v>58</v>
      </c>
      <c r="E132" s="132" t="s">
        <v>78</v>
      </c>
      <c r="F132" s="155">
        <v>120000</v>
      </c>
    </row>
    <row r="133" spans="1:6" ht="25.5">
      <c r="A133" s="24" t="s">
        <v>87</v>
      </c>
      <c r="B133" s="20" t="s">
        <v>274</v>
      </c>
      <c r="C133" s="70" t="s">
        <v>34</v>
      </c>
      <c r="D133" s="132" t="s">
        <v>58</v>
      </c>
      <c r="E133" s="132" t="s">
        <v>88</v>
      </c>
      <c r="F133" s="155">
        <v>3422000</v>
      </c>
    </row>
    <row r="134" spans="1:6" ht="15">
      <c r="A134" s="24" t="s">
        <v>128</v>
      </c>
      <c r="B134" s="20" t="s">
        <v>274</v>
      </c>
      <c r="C134" s="70" t="s">
        <v>163</v>
      </c>
      <c r="D134" s="132" t="s">
        <v>58</v>
      </c>
      <c r="E134" s="132" t="s">
        <v>129</v>
      </c>
      <c r="F134" s="155">
        <v>192000</v>
      </c>
    </row>
    <row r="135" spans="1:6" ht="25.5">
      <c r="A135" s="137" t="s">
        <v>166</v>
      </c>
      <c r="B135" s="129" t="s">
        <v>275</v>
      </c>
      <c r="C135" s="136" t="s">
        <v>34</v>
      </c>
      <c r="D135" s="133" t="s">
        <v>58</v>
      </c>
      <c r="E135" s="133"/>
      <c r="F135" s="165">
        <f>F136+F137</f>
        <v>0</v>
      </c>
    </row>
    <row r="136" spans="1:6" ht="13.5" customHeight="1">
      <c r="A136" s="18" t="s">
        <v>77</v>
      </c>
      <c r="B136" s="20" t="s">
        <v>275</v>
      </c>
      <c r="C136" s="70" t="s">
        <v>34</v>
      </c>
      <c r="D136" s="132" t="s">
        <v>58</v>
      </c>
      <c r="E136" s="132" t="s">
        <v>78</v>
      </c>
      <c r="F136" s="155"/>
    </row>
    <row r="137" spans="1:6" ht="15">
      <c r="A137" s="24" t="s">
        <v>128</v>
      </c>
      <c r="B137" s="20" t="s">
        <v>275</v>
      </c>
      <c r="C137" s="70" t="s">
        <v>34</v>
      </c>
      <c r="D137" s="132" t="s">
        <v>58</v>
      </c>
      <c r="E137" s="132" t="s">
        <v>129</v>
      </c>
      <c r="F137" s="155"/>
    </row>
    <row r="138" spans="1:6" ht="15.75">
      <c r="A138" s="9" t="s">
        <v>61</v>
      </c>
      <c r="B138" s="10" t="s">
        <v>12</v>
      </c>
      <c r="C138" s="10"/>
      <c r="D138" s="10"/>
      <c r="E138" s="10"/>
      <c r="F138" s="152">
        <f>F139</f>
        <v>275300</v>
      </c>
    </row>
    <row r="139" spans="1:6" ht="15">
      <c r="A139" s="51" t="s">
        <v>139</v>
      </c>
      <c r="B139" s="87"/>
      <c r="C139" s="52" t="s">
        <v>3</v>
      </c>
      <c r="D139" s="87" t="s">
        <v>3</v>
      </c>
      <c r="E139" s="178"/>
      <c r="F139" s="162">
        <f>F140</f>
        <v>275300</v>
      </c>
    </row>
    <row r="140" spans="1:6" ht="19.5" customHeight="1">
      <c r="A140" s="89" t="s">
        <v>61</v>
      </c>
      <c r="B140" s="27" t="s">
        <v>13</v>
      </c>
      <c r="C140" s="90" t="s">
        <v>3</v>
      </c>
      <c r="D140" s="27" t="s">
        <v>3</v>
      </c>
      <c r="E140" s="27"/>
      <c r="F140" s="157">
        <f>F141+F142</f>
        <v>275300</v>
      </c>
    </row>
    <row r="141" spans="1:6" ht="26.25" customHeight="1">
      <c r="A141" s="18" t="s">
        <v>116</v>
      </c>
      <c r="B141" s="20" t="s">
        <v>13</v>
      </c>
      <c r="C141" s="70" t="s">
        <v>3</v>
      </c>
      <c r="D141" s="132" t="s">
        <v>3</v>
      </c>
      <c r="E141" s="20" t="s">
        <v>117</v>
      </c>
      <c r="F141" s="155">
        <v>41000</v>
      </c>
    </row>
    <row r="142" spans="1:6" ht="40.5" customHeight="1">
      <c r="A142" s="18" t="s">
        <v>283</v>
      </c>
      <c r="B142" s="20" t="s">
        <v>13</v>
      </c>
      <c r="C142" s="70" t="s">
        <v>3</v>
      </c>
      <c r="D142" s="132" t="s">
        <v>3</v>
      </c>
      <c r="E142" s="20" t="s">
        <v>282</v>
      </c>
      <c r="F142" s="155">
        <v>234300</v>
      </c>
    </row>
    <row r="143" spans="1:6" ht="20.25" customHeight="1">
      <c r="A143" s="9" t="s">
        <v>14</v>
      </c>
      <c r="B143" s="10" t="s">
        <v>15</v>
      </c>
      <c r="C143" s="10"/>
      <c r="D143" s="10"/>
      <c r="E143" s="10"/>
      <c r="F143" s="152">
        <f>F144+F163+F166+F169+F172</f>
        <v>12830900</v>
      </c>
    </row>
    <row r="144" spans="1:6" ht="27.75" customHeight="1">
      <c r="A144" s="122" t="s">
        <v>16</v>
      </c>
      <c r="B144" s="120" t="s">
        <v>20</v>
      </c>
      <c r="C144" s="119"/>
      <c r="D144" s="120"/>
      <c r="E144" s="120"/>
      <c r="F144" s="161">
        <f>F145+F149+F151+F155</f>
        <v>11980900</v>
      </c>
    </row>
    <row r="145" spans="1:6" ht="26.25" customHeight="1">
      <c r="A145" s="61" t="s">
        <v>186</v>
      </c>
      <c r="B145" s="27" t="s">
        <v>63</v>
      </c>
      <c r="C145" s="26" t="s">
        <v>18</v>
      </c>
      <c r="D145" s="27" t="s">
        <v>4</v>
      </c>
      <c r="E145" s="27"/>
      <c r="F145" s="157">
        <f>SUM(F146:F148)</f>
        <v>750000</v>
      </c>
    </row>
    <row r="146" spans="1:6" ht="25.5">
      <c r="A146" s="18" t="s">
        <v>116</v>
      </c>
      <c r="B146" s="47" t="s">
        <v>63</v>
      </c>
      <c r="C146" s="92" t="s">
        <v>18</v>
      </c>
      <c r="D146" s="47" t="s">
        <v>4</v>
      </c>
      <c r="E146" s="47" t="s">
        <v>117</v>
      </c>
      <c r="F146" s="48">
        <v>500000</v>
      </c>
    </row>
    <row r="147" spans="1:6" ht="21.75" customHeight="1">
      <c r="A147" s="18" t="s">
        <v>118</v>
      </c>
      <c r="B147" s="47" t="s">
        <v>63</v>
      </c>
      <c r="C147" s="92" t="s">
        <v>18</v>
      </c>
      <c r="D147" s="47" t="s">
        <v>4</v>
      </c>
      <c r="E147" s="47" t="s">
        <v>119</v>
      </c>
      <c r="F147" s="48">
        <v>4000</v>
      </c>
    </row>
    <row r="148" spans="1:6" ht="25.5" customHeight="1">
      <c r="A148" s="18" t="s">
        <v>120</v>
      </c>
      <c r="B148" s="47" t="s">
        <v>63</v>
      </c>
      <c r="C148" s="92" t="s">
        <v>18</v>
      </c>
      <c r="D148" s="47" t="s">
        <v>4</v>
      </c>
      <c r="E148" s="20" t="s">
        <v>78</v>
      </c>
      <c r="F148" s="48">
        <v>246000</v>
      </c>
    </row>
    <row r="149" spans="1:6" ht="25.5">
      <c r="A149" s="93" t="s">
        <v>141</v>
      </c>
      <c r="B149" s="54" t="s">
        <v>142</v>
      </c>
      <c r="C149" s="53" t="s">
        <v>18</v>
      </c>
      <c r="D149" s="16" t="s">
        <v>4</v>
      </c>
      <c r="E149" s="54"/>
      <c r="F149" s="167">
        <f>F150</f>
        <v>0</v>
      </c>
    </row>
    <row r="150" spans="1:6" ht="24.75" customHeight="1">
      <c r="A150" s="18" t="s">
        <v>143</v>
      </c>
      <c r="B150" s="20" t="s">
        <v>142</v>
      </c>
      <c r="C150" s="19" t="s">
        <v>18</v>
      </c>
      <c r="D150" s="20" t="s">
        <v>4</v>
      </c>
      <c r="E150" s="20" t="s">
        <v>144</v>
      </c>
      <c r="F150" s="155"/>
    </row>
    <row r="151" spans="1:6" ht="20.25" customHeight="1">
      <c r="A151" s="25" t="s">
        <v>187</v>
      </c>
      <c r="B151" s="27" t="s">
        <v>19</v>
      </c>
      <c r="C151" s="26" t="s">
        <v>18</v>
      </c>
      <c r="D151" s="27" t="s">
        <v>4</v>
      </c>
      <c r="E151" s="27"/>
      <c r="F151" s="157">
        <f>F152+F153+F154</f>
        <v>315000</v>
      </c>
    </row>
    <row r="152" spans="1:6" ht="15">
      <c r="A152" s="18" t="s">
        <v>118</v>
      </c>
      <c r="B152" s="20" t="s">
        <v>19</v>
      </c>
      <c r="C152" s="94" t="s">
        <v>18</v>
      </c>
      <c r="D152" s="20" t="s">
        <v>4</v>
      </c>
      <c r="E152" s="20" t="s">
        <v>119</v>
      </c>
      <c r="F152" s="155">
        <v>10000</v>
      </c>
    </row>
    <row r="153" spans="1:6" ht="27" customHeight="1">
      <c r="A153" s="18" t="s">
        <v>120</v>
      </c>
      <c r="B153" s="20" t="s">
        <v>19</v>
      </c>
      <c r="C153" s="94" t="s">
        <v>18</v>
      </c>
      <c r="D153" s="20" t="s">
        <v>4</v>
      </c>
      <c r="E153" s="20" t="s">
        <v>78</v>
      </c>
      <c r="F153" s="155">
        <v>285000</v>
      </c>
    </row>
    <row r="154" spans="1:6" ht="15">
      <c r="A154" s="18" t="s">
        <v>113</v>
      </c>
      <c r="B154" s="20" t="s">
        <v>19</v>
      </c>
      <c r="C154" s="94" t="s">
        <v>18</v>
      </c>
      <c r="D154" s="20" t="s">
        <v>4</v>
      </c>
      <c r="E154" s="20" t="s">
        <v>114</v>
      </c>
      <c r="F154" s="155">
        <v>20000</v>
      </c>
    </row>
    <row r="155" spans="1:6" ht="15">
      <c r="A155" s="25" t="s">
        <v>188</v>
      </c>
      <c r="B155" s="27" t="s">
        <v>17</v>
      </c>
      <c r="C155" s="26" t="s">
        <v>18</v>
      </c>
      <c r="D155" s="27" t="s">
        <v>4</v>
      </c>
      <c r="E155" s="27"/>
      <c r="F155" s="157">
        <f>SUM(F156:F162)</f>
        <v>10915900</v>
      </c>
    </row>
    <row r="156" spans="1:6" ht="25.5">
      <c r="A156" s="18" t="s">
        <v>116</v>
      </c>
      <c r="B156" s="20" t="s">
        <v>17</v>
      </c>
      <c r="C156" s="94" t="s">
        <v>18</v>
      </c>
      <c r="D156" s="20" t="s">
        <v>4</v>
      </c>
      <c r="E156" s="47" t="s">
        <v>117</v>
      </c>
      <c r="F156" s="155">
        <v>9300000</v>
      </c>
    </row>
    <row r="157" spans="1:6" ht="15">
      <c r="A157" s="18" t="s">
        <v>118</v>
      </c>
      <c r="B157" s="20" t="s">
        <v>17</v>
      </c>
      <c r="C157" s="94" t="s">
        <v>18</v>
      </c>
      <c r="D157" s="20" t="s">
        <v>4</v>
      </c>
      <c r="E157" s="47" t="s">
        <v>119</v>
      </c>
      <c r="F157" s="155">
        <v>109000</v>
      </c>
    </row>
    <row r="158" spans="1:6" ht="25.5">
      <c r="A158" s="18" t="s">
        <v>85</v>
      </c>
      <c r="B158" s="20" t="s">
        <v>17</v>
      </c>
      <c r="C158" s="94" t="s">
        <v>18</v>
      </c>
      <c r="D158" s="20" t="s">
        <v>4</v>
      </c>
      <c r="E158" s="47" t="s">
        <v>86</v>
      </c>
      <c r="F158" s="155"/>
    </row>
    <row r="159" spans="1:6" ht="25.5">
      <c r="A159" s="18" t="s">
        <v>120</v>
      </c>
      <c r="B159" s="20" t="s">
        <v>17</v>
      </c>
      <c r="C159" s="94" t="s">
        <v>18</v>
      </c>
      <c r="D159" s="20" t="s">
        <v>4</v>
      </c>
      <c r="E159" s="20" t="s">
        <v>78</v>
      </c>
      <c r="F159" s="155">
        <v>1456400</v>
      </c>
    </row>
    <row r="160" spans="1:6" ht="60.75" customHeight="1">
      <c r="A160" s="18" t="s">
        <v>109</v>
      </c>
      <c r="B160" s="20" t="s">
        <v>17</v>
      </c>
      <c r="C160" s="94" t="s">
        <v>18</v>
      </c>
      <c r="D160" s="20" t="s">
        <v>4</v>
      </c>
      <c r="E160" s="20" t="s">
        <v>110</v>
      </c>
      <c r="F160" s="155">
        <v>12500</v>
      </c>
    </row>
    <row r="161" spans="1:6" ht="21" customHeight="1">
      <c r="A161" s="18" t="s">
        <v>111</v>
      </c>
      <c r="B161" s="20" t="s">
        <v>17</v>
      </c>
      <c r="C161" s="94" t="s">
        <v>18</v>
      </c>
      <c r="D161" s="20" t="s">
        <v>4</v>
      </c>
      <c r="E161" s="20" t="s">
        <v>112</v>
      </c>
      <c r="F161" s="155">
        <v>26000</v>
      </c>
    </row>
    <row r="162" spans="1:6" ht="15">
      <c r="A162" s="18" t="s">
        <v>113</v>
      </c>
      <c r="B162" s="20" t="s">
        <v>17</v>
      </c>
      <c r="C162" s="94" t="s">
        <v>18</v>
      </c>
      <c r="D162" s="20" t="s">
        <v>4</v>
      </c>
      <c r="E162" s="20" t="s">
        <v>114</v>
      </c>
      <c r="F162" s="155">
        <v>12000</v>
      </c>
    </row>
    <row r="163" spans="1:6" ht="18" customHeight="1">
      <c r="A163" s="122" t="s">
        <v>21</v>
      </c>
      <c r="B163" s="120" t="s">
        <v>22</v>
      </c>
      <c r="C163" s="119"/>
      <c r="D163" s="120"/>
      <c r="E163" s="120"/>
      <c r="F163" s="161">
        <f>F164</f>
        <v>300000</v>
      </c>
    </row>
    <row r="164" spans="1:6" ht="25.5">
      <c r="A164" s="93" t="s">
        <v>189</v>
      </c>
      <c r="B164" s="54" t="s">
        <v>23</v>
      </c>
      <c r="C164" s="53" t="s">
        <v>18</v>
      </c>
      <c r="D164" s="16" t="s">
        <v>4</v>
      </c>
      <c r="E164" s="54"/>
      <c r="F164" s="167">
        <f>F165</f>
        <v>300000</v>
      </c>
    </row>
    <row r="165" spans="1:6" ht="25.5">
      <c r="A165" s="18" t="s">
        <v>120</v>
      </c>
      <c r="B165" s="20" t="s">
        <v>23</v>
      </c>
      <c r="C165" s="19" t="s">
        <v>18</v>
      </c>
      <c r="D165" s="20" t="s">
        <v>4</v>
      </c>
      <c r="E165" s="20" t="s">
        <v>78</v>
      </c>
      <c r="F165" s="155">
        <v>300000</v>
      </c>
    </row>
    <row r="166" spans="1:6" ht="20.25" customHeight="1">
      <c r="A166" s="122" t="s">
        <v>24</v>
      </c>
      <c r="B166" s="120" t="s">
        <v>25</v>
      </c>
      <c r="C166" s="119"/>
      <c r="D166" s="120"/>
      <c r="E166" s="120"/>
      <c r="F166" s="161">
        <f>F167</f>
        <v>300000</v>
      </c>
    </row>
    <row r="167" spans="1:6" ht="18" customHeight="1">
      <c r="A167" s="61" t="s">
        <v>190</v>
      </c>
      <c r="B167" s="27" t="s">
        <v>26</v>
      </c>
      <c r="C167" s="74" t="s">
        <v>18</v>
      </c>
      <c r="D167" s="27" t="s">
        <v>4</v>
      </c>
      <c r="E167" s="27"/>
      <c r="F167" s="157">
        <f>F168</f>
        <v>300000</v>
      </c>
    </row>
    <row r="168" spans="1:6" ht="25.5">
      <c r="A168" s="18" t="s">
        <v>120</v>
      </c>
      <c r="B168" s="20" t="s">
        <v>26</v>
      </c>
      <c r="C168" s="70" t="s">
        <v>18</v>
      </c>
      <c r="D168" s="20" t="s">
        <v>4</v>
      </c>
      <c r="E168" s="20" t="s">
        <v>78</v>
      </c>
      <c r="F168" s="155">
        <v>300000</v>
      </c>
    </row>
    <row r="169" spans="1:6" ht="29.25">
      <c r="A169" s="122" t="s">
        <v>10</v>
      </c>
      <c r="B169" s="120" t="s">
        <v>28</v>
      </c>
      <c r="C169" s="119"/>
      <c r="D169" s="120"/>
      <c r="E169" s="120"/>
      <c r="F169" s="161">
        <f>F170</f>
        <v>150000</v>
      </c>
    </row>
    <row r="170" spans="1:6" ht="25.5">
      <c r="A170" s="61" t="s">
        <v>191</v>
      </c>
      <c r="B170" s="27" t="s">
        <v>29</v>
      </c>
      <c r="C170" s="74" t="s">
        <v>18</v>
      </c>
      <c r="D170" s="27" t="s">
        <v>4</v>
      </c>
      <c r="E170" s="27"/>
      <c r="F170" s="157">
        <f>F171</f>
        <v>150000</v>
      </c>
    </row>
    <row r="171" spans="1:6" ht="25.5">
      <c r="A171" s="80" t="s">
        <v>120</v>
      </c>
      <c r="B171" s="20" t="s">
        <v>29</v>
      </c>
      <c r="C171" s="72" t="s">
        <v>18</v>
      </c>
      <c r="D171" s="20" t="s">
        <v>4</v>
      </c>
      <c r="E171" s="20" t="s">
        <v>78</v>
      </c>
      <c r="F171" s="155">
        <v>150000</v>
      </c>
    </row>
    <row r="172" spans="1:6" ht="18" customHeight="1">
      <c r="A172" s="122" t="s">
        <v>27</v>
      </c>
      <c r="B172" s="120" t="s">
        <v>30</v>
      </c>
      <c r="C172" s="119"/>
      <c r="D172" s="120"/>
      <c r="E172" s="120"/>
      <c r="F172" s="161">
        <f>F173</f>
        <v>100000</v>
      </c>
    </row>
    <row r="173" spans="1:6" ht="15">
      <c r="A173" s="93" t="s">
        <v>192</v>
      </c>
      <c r="B173" s="27" t="s">
        <v>31</v>
      </c>
      <c r="C173" s="90" t="s">
        <v>18</v>
      </c>
      <c r="D173" s="27" t="s">
        <v>4</v>
      </c>
      <c r="E173" s="27"/>
      <c r="F173" s="157">
        <f>F174</f>
        <v>100000</v>
      </c>
    </row>
    <row r="174" spans="1:6" ht="25.5">
      <c r="A174" s="80" t="s">
        <v>120</v>
      </c>
      <c r="B174" s="20" t="s">
        <v>31</v>
      </c>
      <c r="C174" s="72" t="s">
        <v>18</v>
      </c>
      <c r="D174" s="20" t="s">
        <v>4</v>
      </c>
      <c r="E174" s="20" t="s">
        <v>78</v>
      </c>
      <c r="F174" s="155">
        <v>100000</v>
      </c>
    </row>
    <row r="175" spans="1:6" ht="22.5" customHeight="1">
      <c r="A175" s="9" t="s">
        <v>32</v>
      </c>
      <c r="B175" s="10" t="s">
        <v>33</v>
      </c>
      <c r="C175" s="10"/>
      <c r="D175" s="10"/>
      <c r="E175" s="10"/>
      <c r="F175" s="152">
        <f>F176</f>
        <v>200000</v>
      </c>
    </row>
    <row r="176" spans="1:6" ht="20.25" customHeight="1">
      <c r="A176" s="61" t="s">
        <v>32</v>
      </c>
      <c r="B176" s="27" t="s">
        <v>64</v>
      </c>
      <c r="C176" s="74" t="s">
        <v>34</v>
      </c>
      <c r="D176" s="177" t="s">
        <v>36</v>
      </c>
      <c r="E176" s="177"/>
      <c r="F176" s="157">
        <f>F177</f>
        <v>200000</v>
      </c>
    </row>
    <row r="177" spans="1:6" ht="43.5" customHeight="1">
      <c r="A177" s="18" t="s">
        <v>283</v>
      </c>
      <c r="B177" s="20" t="s">
        <v>64</v>
      </c>
      <c r="C177" s="70" t="s">
        <v>34</v>
      </c>
      <c r="D177" s="132" t="s">
        <v>36</v>
      </c>
      <c r="E177" s="132" t="s">
        <v>282</v>
      </c>
      <c r="F177" s="155">
        <v>200000</v>
      </c>
    </row>
    <row r="178" spans="1:6" ht="15.75" customHeight="1">
      <c r="A178" s="9" t="s">
        <v>194</v>
      </c>
      <c r="B178" s="10" t="s">
        <v>37</v>
      </c>
      <c r="C178" s="10"/>
      <c r="D178" s="10"/>
      <c r="E178" s="10"/>
      <c r="F178" s="152">
        <f>F179+F181</f>
        <v>6300000</v>
      </c>
    </row>
    <row r="179" spans="1:6" ht="25.5">
      <c r="A179" s="81" t="s">
        <v>195</v>
      </c>
      <c r="B179" s="27" t="s">
        <v>38</v>
      </c>
      <c r="C179" s="39" t="s">
        <v>39</v>
      </c>
      <c r="D179" s="27" t="s">
        <v>40</v>
      </c>
      <c r="E179" s="27"/>
      <c r="F179" s="157">
        <f>SUM(F180:F180)</f>
        <v>350000</v>
      </c>
    </row>
    <row r="180" spans="1:6" ht="34.5" customHeight="1">
      <c r="A180" s="18" t="s">
        <v>283</v>
      </c>
      <c r="B180" s="20" t="s">
        <v>38</v>
      </c>
      <c r="C180" s="19" t="s">
        <v>39</v>
      </c>
      <c r="D180" s="20" t="s">
        <v>40</v>
      </c>
      <c r="E180" s="20" t="s">
        <v>282</v>
      </c>
      <c r="F180" s="168">
        <v>350000</v>
      </c>
    </row>
    <row r="181" spans="1:6" ht="21" customHeight="1">
      <c r="A181" s="61" t="s">
        <v>196</v>
      </c>
      <c r="B181" s="27" t="s">
        <v>197</v>
      </c>
      <c r="C181" s="98" t="s">
        <v>39</v>
      </c>
      <c r="D181" s="27" t="s">
        <v>40</v>
      </c>
      <c r="E181" s="27"/>
      <c r="F181" s="157">
        <f>F182</f>
        <v>5950000</v>
      </c>
    </row>
    <row r="182" spans="1:6" ht="28.5" customHeight="1">
      <c r="A182" s="18" t="s">
        <v>198</v>
      </c>
      <c r="B182" s="20" t="s">
        <v>197</v>
      </c>
      <c r="C182" s="19" t="s">
        <v>39</v>
      </c>
      <c r="D182" s="20" t="s">
        <v>40</v>
      </c>
      <c r="E182" s="20" t="s">
        <v>199</v>
      </c>
      <c r="F182" s="168">
        <v>5950000</v>
      </c>
    </row>
    <row r="183" spans="1:6" ht="19.5" customHeight="1">
      <c r="A183" s="9" t="s">
        <v>41</v>
      </c>
      <c r="B183" s="10" t="s">
        <v>42</v>
      </c>
      <c r="C183" s="10"/>
      <c r="D183" s="10"/>
      <c r="E183" s="10"/>
      <c r="F183" s="152">
        <f>F184+F186+F188+F191</f>
        <v>12088200</v>
      </c>
    </row>
    <row r="184" spans="1:6" ht="20.25" customHeight="1">
      <c r="A184" s="40" t="s">
        <v>102</v>
      </c>
      <c r="B184" s="27" t="s">
        <v>62</v>
      </c>
      <c r="C184" s="26" t="s">
        <v>4</v>
      </c>
      <c r="D184" s="27" t="s">
        <v>39</v>
      </c>
      <c r="E184" s="27"/>
      <c r="F184" s="157">
        <f>F185</f>
        <v>500000</v>
      </c>
    </row>
    <row r="185" spans="1:6" ht="18" customHeight="1">
      <c r="A185" s="41" t="s">
        <v>103</v>
      </c>
      <c r="B185" s="20" t="s">
        <v>62</v>
      </c>
      <c r="C185" s="42" t="s">
        <v>4</v>
      </c>
      <c r="D185" s="20" t="s">
        <v>39</v>
      </c>
      <c r="E185" s="20" t="s">
        <v>104</v>
      </c>
      <c r="F185" s="155">
        <v>500000</v>
      </c>
    </row>
    <row r="186" spans="1:6" ht="20.25" customHeight="1">
      <c r="A186" s="91" t="s">
        <v>201</v>
      </c>
      <c r="B186" s="27" t="s">
        <v>202</v>
      </c>
      <c r="C186" s="26" t="s">
        <v>6</v>
      </c>
      <c r="D186" s="27" t="s">
        <v>4</v>
      </c>
      <c r="E186" s="27"/>
      <c r="F186" s="157">
        <f>F187</f>
        <v>802200</v>
      </c>
    </row>
    <row r="187" spans="1:6" ht="21" customHeight="1">
      <c r="A187" s="126" t="s">
        <v>128</v>
      </c>
      <c r="B187" s="20" t="s">
        <v>202</v>
      </c>
      <c r="C187" s="94" t="s">
        <v>6</v>
      </c>
      <c r="D187" s="20" t="s">
        <v>4</v>
      </c>
      <c r="E187" s="20" t="s">
        <v>129</v>
      </c>
      <c r="F187" s="155">
        <v>802200</v>
      </c>
    </row>
    <row r="188" spans="1:6" ht="33" customHeight="1">
      <c r="A188" s="122" t="s">
        <v>43</v>
      </c>
      <c r="B188" s="120" t="s">
        <v>47</v>
      </c>
      <c r="C188" s="119"/>
      <c r="D188" s="120"/>
      <c r="E188" s="120"/>
      <c r="F188" s="161">
        <f>F189</f>
        <v>2000000</v>
      </c>
    </row>
    <row r="189" spans="1:6" ht="15">
      <c r="A189" s="89" t="s">
        <v>200</v>
      </c>
      <c r="B189" s="27" t="s">
        <v>44</v>
      </c>
      <c r="C189" s="26" t="s">
        <v>105</v>
      </c>
      <c r="D189" s="27" t="s">
        <v>4</v>
      </c>
      <c r="E189" s="27"/>
      <c r="F189" s="169">
        <f>F190</f>
        <v>2000000</v>
      </c>
    </row>
    <row r="190" spans="1:6" ht="15">
      <c r="A190" s="108" t="s">
        <v>167</v>
      </c>
      <c r="B190" s="20" t="s">
        <v>44</v>
      </c>
      <c r="C190" s="19" t="s">
        <v>105</v>
      </c>
      <c r="D190" s="20" t="s">
        <v>4</v>
      </c>
      <c r="E190" s="20" t="s">
        <v>168</v>
      </c>
      <c r="F190" s="168">
        <v>2000000</v>
      </c>
    </row>
    <row r="191" spans="1:6" ht="15">
      <c r="A191" s="122" t="s">
        <v>45</v>
      </c>
      <c r="B191" s="120" t="s">
        <v>48</v>
      </c>
      <c r="C191" s="119"/>
      <c r="D191" s="120"/>
      <c r="E191" s="120"/>
      <c r="F191" s="161">
        <f>F192+F194+F196</f>
        <v>8786000</v>
      </c>
    </row>
    <row r="192" spans="1:6" ht="26.25">
      <c r="A192" s="30" t="s">
        <v>67</v>
      </c>
      <c r="B192" s="27" t="s">
        <v>68</v>
      </c>
      <c r="C192" s="26" t="s">
        <v>5</v>
      </c>
      <c r="D192" s="27" t="s">
        <v>35</v>
      </c>
      <c r="E192" s="27"/>
      <c r="F192" s="157">
        <f>F193</f>
        <v>619000</v>
      </c>
    </row>
    <row r="193" spans="1:6" ht="15">
      <c r="A193" s="18" t="s">
        <v>94</v>
      </c>
      <c r="B193" s="20" t="s">
        <v>68</v>
      </c>
      <c r="C193" s="19" t="s">
        <v>5</v>
      </c>
      <c r="D193" s="20" t="s">
        <v>35</v>
      </c>
      <c r="E193" s="20" t="s">
        <v>95</v>
      </c>
      <c r="F193" s="155">
        <v>619000</v>
      </c>
    </row>
    <row r="194" spans="1:6" ht="15">
      <c r="A194" s="109" t="s">
        <v>169</v>
      </c>
      <c r="B194" s="111" t="s">
        <v>46</v>
      </c>
      <c r="C194" s="110" t="s">
        <v>49</v>
      </c>
      <c r="D194" s="111" t="s">
        <v>4</v>
      </c>
      <c r="E194" s="180"/>
      <c r="F194" s="157">
        <f>F195</f>
        <v>2834000</v>
      </c>
    </row>
    <row r="195" spans="1:6" ht="20.25" customHeight="1">
      <c r="A195" s="112" t="s">
        <v>170</v>
      </c>
      <c r="B195" s="50" t="s">
        <v>46</v>
      </c>
      <c r="C195" s="113" t="s">
        <v>49</v>
      </c>
      <c r="D195" s="50" t="s">
        <v>4</v>
      </c>
      <c r="E195" s="50" t="s">
        <v>171</v>
      </c>
      <c r="F195" s="170">
        <v>2834000</v>
      </c>
    </row>
    <row r="196" spans="1:6" ht="27" customHeight="1">
      <c r="A196" s="115" t="s">
        <v>172</v>
      </c>
      <c r="B196" s="111" t="s">
        <v>50</v>
      </c>
      <c r="C196" s="110" t="s">
        <v>49</v>
      </c>
      <c r="D196" s="111" t="s">
        <v>4</v>
      </c>
      <c r="E196" s="180"/>
      <c r="F196" s="157">
        <f>F197</f>
        <v>5333000</v>
      </c>
    </row>
    <row r="197" spans="1:6" ht="15">
      <c r="A197" s="116" t="s">
        <v>170</v>
      </c>
      <c r="B197" s="50" t="s">
        <v>50</v>
      </c>
      <c r="C197" s="117" t="s">
        <v>49</v>
      </c>
      <c r="D197" s="50" t="s">
        <v>4</v>
      </c>
      <c r="E197" s="50" t="s">
        <v>171</v>
      </c>
      <c r="F197" s="170">
        <v>5333000</v>
      </c>
    </row>
    <row r="198" spans="1:6" ht="31.5">
      <c r="A198" s="9" t="s">
        <v>51</v>
      </c>
      <c r="B198" s="10" t="s">
        <v>52</v>
      </c>
      <c r="C198" s="10"/>
      <c r="D198" s="10"/>
      <c r="E198" s="10"/>
      <c r="F198" s="152">
        <f>F199</f>
        <v>50000</v>
      </c>
    </row>
    <row r="199" spans="1:6" ht="19.5" customHeight="1">
      <c r="A199" s="37" t="s">
        <v>51</v>
      </c>
      <c r="B199" s="54" t="s">
        <v>53</v>
      </c>
      <c r="C199" s="53" t="s">
        <v>40</v>
      </c>
      <c r="D199" s="16" t="s">
        <v>5</v>
      </c>
      <c r="E199" s="54"/>
      <c r="F199" s="167">
        <f>F200</f>
        <v>50000</v>
      </c>
    </row>
    <row r="200" spans="1:6" ht="15">
      <c r="A200" s="18" t="s">
        <v>77</v>
      </c>
      <c r="B200" s="20" t="s">
        <v>53</v>
      </c>
      <c r="C200" s="19" t="s">
        <v>40</v>
      </c>
      <c r="D200" s="20" t="s">
        <v>5</v>
      </c>
      <c r="E200" s="20" t="s">
        <v>78</v>
      </c>
      <c r="F200" s="155">
        <v>50000</v>
      </c>
    </row>
    <row r="201" spans="1:6" ht="31.5">
      <c r="A201" s="9" t="s">
        <v>220</v>
      </c>
      <c r="B201" s="10" t="s">
        <v>55</v>
      </c>
      <c r="C201" s="10"/>
      <c r="D201" s="10"/>
      <c r="E201" s="10"/>
      <c r="F201" s="152">
        <f>F202+F251+F254+F257+F279</f>
        <v>56960550</v>
      </c>
    </row>
    <row r="202" spans="1:6" ht="15">
      <c r="A202" s="122" t="s">
        <v>219</v>
      </c>
      <c r="B202" s="120" t="s">
        <v>203</v>
      </c>
      <c r="C202" s="119"/>
      <c r="D202" s="120"/>
      <c r="E202" s="120"/>
      <c r="F202" s="161">
        <f>F203+F208+F210+F214+F217+F220+F224+F226+F228+F230+F232+F235+F237+F244</f>
        <v>25999550</v>
      </c>
    </row>
    <row r="203" spans="1:6" ht="25.5">
      <c r="A203" s="23" t="s">
        <v>79</v>
      </c>
      <c r="B203" s="16" t="s">
        <v>204</v>
      </c>
      <c r="C203" s="15" t="s">
        <v>4</v>
      </c>
      <c r="D203" s="16" t="s">
        <v>58</v>
      </c>
      <c r="E203" s="16"/>
      <c r="F203" s="156">
        <f>SUM(F204:F207)</f>
        <v>16651600</v>
      </c>
    </row>
    <row r="204" spans="1:6" ht="25.5">
      <c r="A204" s="18" t="s">
        <v>80</v>
      </c>
      <c r="B204" s="20" t="s">
        <v>204</v>
      </c>
      <c r="C204" s="19" t="s">
        <v>4</v>
      </c>
      <c r="D204" s="20" t="s">
        <v>58</v>
      </c>
      <c r="E204" s="20" t="s">
        <v>81</v>
      </c>
      <c r="F204" s="155">
        <v>14118600</v>
      </c>
    </row>
    <row r="205" spans="1:6" ht="15">
      <c r="A205" s="18" t="s">
        <v>82</v>
      </c>
      <c r="B205" s="20" t="s">
        <v>204</v>
      </c>
      <c r="C205" s="19" t="s">
        <v>83</v>
      </c>
      <c r="D205" s="20" t="s">
        <v>58</v>
      </c>
      <c r="E205" s="20" t="s">
        <v>84</v>
      </c>
      <c r="F205" s="155">
        <v>133000</v>
      </c>
    </row>
    <row r="206" spans="1:6" ht="25.5">
      <c r="A206" s="18" t="s">
        <v>85</v>
      </c>
      <c r="B206" s="20" t="s">
        <v>204</v>
      </c>
      <c r="C206" s="19" t="s">
        <v>83</v>
      </c>
      <c r="D206" s="20" t="s">
        <v>58</v>
      </c>
      <c r="E206" s="20" t="s">
        <v>86</v>
      </c>
      <c r="F206" s="155">
        <v>400000</v>
      </c>
    </row>
    <row r="207" spans="1:6" ht="15">
      <c r="A207" s="18" t="s">
        <v>77</v>
      </c>
      <c r="B207" s="20" t="s">
        <v>204</v>
      </c>
      <c r="C207" s="19" t="s">
        <v>4</v>
      </c>
      <c r="D207" s="20" t="s">
        <v>58</v>
      </c>
      <c r="E207" s="20" t="s">
        <v>78</v>
      </c>
      <c r="F207" s="155">
        <v>2000000</v>
      </c>
    </row>
    <row r="208" spans="1:6" ht="25.5">
      <c r="A208" s="25" t="s">
        <v>89</v>
      </c>
      <c r="B208" s="16" t="s">
        <v>205</v>
      </c>
      <c r="C208" s="26" t="s">
        <v>4</v>
      </c>
      <c r="D208" s="27" t="s">
        <v>58</v>
      </c>
      <c r="E208" s="27"/>
      <c r="F208" s="157">
        <f>F209</f>
        <v>1209000</v>
      </c>
    </row>
    <row r="209" spans="1:6" ht="25.5">
      <c r="A209" s="18" t="s">
        <v>80</v>
      </c>
      <c r="B209" s="20" t="s">
        <v>205</v>
      </c>
      <c r="C209" s="29" t="s">
        <v>4</v>
      </c>
      <c r="D209" s="20" t="s">
        <v>58</v>
      </c>
      <c r="E209" s="20" t="s">
        <v>81</v>
      </c>
      <c r="F209" s="155">
        <v>1209000</v>
      </c>
    </row>
    <row r="210" spans="1:6" ht="26.25">
      <c r="A210" s="30" t="s">
        <v>90</v>
      </c>
      <c r="B210" s="27" t="s">
        <v>206</v>
      </c>
      <c r="C210" s="26" t="s">
        <v>4</v>
      </c>
      <c r="D210" s="27" t="s">
        <v>58</v>
      </c>
      <c r="E210" s="27"/>
      <c r="F210" s="157">
        <f>SUM(F211:F213)</f>
        <v>331000</v>
      </c>
    </row>
    <row r="211" spans="1:8" ht="25.5">
      <c r="A211" s="18" t="s">
        <v>80</v>
      </c>
      <c r="B211" s="20" t="s">
        <v>206</v>
      </c>
      <c r="C211" s="19" t="s">
        <v>4</v>
      </c>
      <c r="D211" s="20" t="s">
        <v>58</v>
      </c>
      <c r="E211" s="20" t="s">
        <v>81</v>
      </c>
      <c r="F211" s="155">
        <v>255000</v>
      </c>
      <c r="H211" s="140"/>
    </row>
    <row r="212" spans="1:8" ht="15">
      <c r="A212" s="18" t="s">
        <v>82</v>
      </c>
      <c r="B212" s="20" t="s">
        <v>206</v>
      </c>
      <c r="C212" s="19" t="s">
        <v>4</v>
      </c>
      <c r="D212" s="20" t="s">
        <v>58</v>
      </c>
      <c r="E212" s="20" t="s">
        <v>84</v>
      </c>
      <c r="F212" s="155">
        <v>15000</v>
      </c>
      <c r="H212" s="140"/>
    </row>
    <row r="213" spans="1:6" ht="20.25" customHeight="1">
      <c r="A213" s="18" t="s">
        <v>77</v>
      </c>
      <c r="B213" s="20" t="s">
        <v>206</v>
      </c>
      <c r="C213" s="19" t="s">
        <v>4</v>
      </c>
      <c r="D213" s="20" t="s">
        <v>58</v>
      </c>
      <c r="E213" s="20" t="s">
        <v>78</v>
      </c>
      <c r="F213" s="155">
        <v>61000</v>
      </c>
    </row>
    <row r="214" spans="1:6" ht="15">
      <c r="A214" s="31" t="s">
        <v>91</v>
      </c>
      <c r="B214" s="27" t="s">
        <v>207</v>
      </c>
      <c r="C214" s="26" t="s">
        <v>4</v>
      </c>
      <c r="D214" s="27" t="s">
        <v>58</v>
      </c>
      <c r="E214" s="27"/>
      <c r="F214" s="157">
        <f>F215+F216</f>
        <v>68000</v>
      </c>
    </row>
    <row r="215" spans="1:6" ht="25.5">
      <c r="A215" s="18" t="s">
        <v>80</v>
      </c>
      <c r="B215" s="20" t="s">
        <v>207</v>
      </c>
      <c r="C215" s="19" t="s">
        <v>4</v>
      </c>
      <c r="D215" s="20" t="s">
        <v>58</v>
      </c>
      <c r="E215" s="20" t="s">
        <v>81</v>
      </c>
      <c r="F215" s="155">
        <v>64000</v>
      </c>
    </row>
    <row r="216" spans="1:6" ht="15">
      <c r="A216" s="18" t="s">
        <v>77</v>
      </c>
      <c r="B216" s="20" t="s">
        <v>207</v>
      </c>
      <c r="C216" s="19" t="s">
        <v>4</v>
      </c>
      <c r="D216" s="20" t="s">
        <v>58</v>
      </c>
      <c r="E216" s="20" t="s">
        <v>78</v>
      </c>
      <c r="F216" s="155">
        <v>4000</v>
      </c>
    </row>
    <row r="217" spans="1:6" ht="15">
      <c r="A217" s="32" t="s">
        <v>92</v>
      </c>
      <c r="B217" s="27" t="s">
        <v>208</v>
      </c>
      <c r="C217" s="26" t="s">
        <v>4</v>
      </c>
      <c r="D217" s="27" t="s">
        <v>58</v>
      </c>
      <c r="E217" s="27"/>
      <c r="F217" s="157">
        <f>F218+F219</f>
        <v>80000</v>
      </c>
    </row>
    <row r="218" spans="1:6" ht="25.5">
      <c r="A218" s="18" t="s">
        <v>80</v>
      </c>
      <c r="B218" s="20" t="s">
        <v>208</v>
      </c>
      <c r="C218" s="19" t="s">
        <v>4</v>
      </c>
      <c r="D218" s="20" t="s">
        <v>58</v>
      </c>
      <c r="E218" s="20" t="s">
        <v>81</v>
      </c>
      <c r="F218" s="155">
        <v>73700</v>
      </c>
    </row>
    <row r="219" spans="1:6" ht="15">
      <c r="A219" s="18" t="s">
        <v>77</v>
      </c>
      <c r="B219" s="20" t="s">
        <v>208</v>
      </c>
      <c r="C219" s="19" t="s">
        <v>4</v>
      </c>
      <c r="D219" s="20" t="s">
        <v>58</v>
      </c>
      <c r="E219" s="20" t="s">
        <v>78</v>
      </c>
      <c r="F219" s="155">
        <v>6300</v>
      </c>
    </row>
    <row r="220" spans="1:6" ht="39">
      <c r="A220" s="33" t="s">
        <v>93</v>
      </c>
      <c r="B220" s="35" t="s">
        <v>209</v>
      </c>
      <c r="C220" s="34" t="s">
        <v>4</v>
      </c>
      <c r="D220" s="35" t="s">
        <v>58</v>
      </c>
      <c r="E220" s="35"/>
      <c r="F220" s="157">
        <f>SUM(F221:F223)</f>
        <v>338000</v>
      </c>
    </row>
    <row r="221" spans="1:6" ht="25.5">
      <c r="A221" s="18" t="s">
        <v>80</v>
      </c>
      <c r="B221" s="20" t="s">
        <v>209</v>
      </c>
      <c r="C221" s="19" t="s">
        <v>4</v>
      </c>
      <c r="D221" s="20" t="s">
        <v>58</v>
      </c>
      <c r="E221" s="20" t="s">
        <v>81</v>
      </c>
      <c r="F221" s="155">
        <v>255000</v>
      </c>
    </row>
    <row r="222" spans="1:6" ht="15">
      <c r="A222" s="18" t="s">
        <v>77</v>
      </c>
      <c r="B222" s="20" t="s">
        <v>209</v>
      </c>
      <c r="C222" s="19" t="s">
        <v>4</v>
      </c>
      <c r="D222" s="20" t="s">
        <v>58</v>
      </c>
      <c r="E222" s="20" t="s">
        <v>78</v>
      </c>
      <c r="F222" s="155">
        <v>73000</v>
      </c>
    </row>
    <row r="223" spans="1:6" ht="15">
      <c r="A223" s="18" t="s">
        <v>94</v>
      </c>
      <c r="B223" s="20" t="s">
        <v>209</v>
      </c>
      <c r="C223" s="19" t="s">
        <v>4</v>
      </c>
      <c r="D223" s="20" t="s">
        <v>58</v>
      </c>
      <c r="E223" s="20" t="s">
        <v>95</v>
      </c>
      <c r="F223" s="155">
        <v>10000</v>
      </c>
    </row>
    <row r="224" spans="1:6" ht="89.25">
      <c r="A224" s="23" t="s">
        <v>96</v>
      </c>
      <c r="B224" s="16" t="s">
        <v>210</v>
      </c>
      <c r="C224" s="15" t="s">
        <v>4</v>
      </c>
      <c r="D224" s="16" t="s">
        <v>58</v>
      </c>
      <c r="E224" s="16"/>
      <c r="F224" s="156">
        <f>F225</f>
        <v>60000</v>
      </c>
    </row>
    <row r="225" spans="1:6" ht="28.5" customHeight="1">
      <c r="A225" s="18" t="s">
        <v>80</v>
      </c>
      <c r="B225" s="20" t="s">
        <v>210</v>
      </c>
      <c r="C225" s="19" t="s">
        <v>4</v>
      </c>
      <c r="D225" s="20" t="s">
        <v>58</v>
      </c>
      <c r="E225" s="20" t="s">
        <v>81</v>
      </c>
      <c r="F225" s="21">
        <v>60000</v>
      </c>
    </row>
    <row r="226" spans="1:6" ht="25.5">
      <c r="A226" s="23" t="s">
        <v>97</v>
      </c>
      <c r="B226" s="16" t="s">
        <v>211</v>
      </c>
      <c r="C226" s="15" t="s">
        <v>4</v>
      </c>
      <c r="D226" s="16" t="s">
        <v>58</v>
      </c>
      <c r="E226" s="16"/>
      <c r="F226" s="17">
        <f>F227</f>
        <v>260000</v>
      </c>
    </row>
    <row r="227" spans="1:6" ht="15">
      <c r="A227" s="18" t="s">
        <v>77</v>
      </c>
      <c r="B227" s="20" t="s">
        <v>211</v>
      </c>
      <c r="C227" s="19" t="s">
        <v>4</v>
      </c>
      <c r="D227" s="20" t="s">
        <v>58</v>
      </c>
      <c r="E227" s="20" t="s">
        <v>78</v>
      </c>
      <c r="F227" s="21">
        <v>260000</v>
      </c>
    </row>
    <row r="228" spans="1:6" ht="127.5">
      <c r="A228" s="23" t="s">
        <v>98</v>
      </c>
      <c r="B228" s="16" t="s">
        <v>212</v>
      </c>
      <c r="C228" s="36" t="s">
        <v>4</v>
      </c>
      <c r="D228" s="16" t="s">
        <v>58</v>
      </c>
      <c r="E228" s="16"/>
      <c r="F228" s="17">
        <f>F229</f>
        <v>10000</v>
      </c>
    </row>
    <row r="229" spans="1:6" ht="15">
      <c r="A229" s="18" t="s">
        <v>77</v>
      </c>
      <c r="B229" s="20" t="s">
        <v>212</v>
      </c>
      <c r="C229" s="19" t="s">
        <v>4</v>
      </c>
      <c r="D229" s="20" t="s">
        <v>58</v>
      </c>
      <c r="E229" s="20" t="s">
        <v>78</v>
      </c>
      <c r="F229" s="21">
        <v>10000</v>
      </c>
    </row>
    <row r="230" spans="1:6" ht="26.25">
      <c r="A230" s="37" t="s">
        <v>99</v>
      </c>
      <c r="B230" s="27" t="s">
        <v>213</v>
      </c>
      <c r="C230" s="38" t="s">
        <v>4</v>
      </c>
      <c r="D230" s="27" t="s">
        <v>58</v>
      </c>
      <c r="E230" s="27"/>
      <c r="F230" s="171">
        <f>F231</f>
        <v>11000</v>
      </c>
    </row>
    <row r="231" spans="1:6" ht="25.5">
      <c r="A231" s="18" t="s">
        <v>80</v>
      </c>
      <c r="B231" s="20" t="s">
        <v>213</v>
      </c>
      <c r="C231" s="19" t="s">
        <v>4</v>
      </c>
      <c r="D231" s="20" t="s">
        <v>58</v>
      </c>
      <c r="E231" s="20" t="s">
        <v>81</v>
      </c>
      <c r="F231" s="155">
        <v>11000</v>
      </c>
    </row>
    <row r="232" spans="1:6" ht="26.25">
      <c r="A232" s="37" t="s">
        <v>100</v>
      </c>
      <c r="B232" s="27" t="s">
        <v>214</v>
      </c>
      <c r="C232" s="39" t="s">
        <v>4</v>
      </c>
      <c r="D232" s="27" t="s">
        <v>58</v>
      </c>
      <c r="E232" s="27"/>
      <c r="F232" s="157">
        <f>SUM(F233:F234)</f>
        <v>66000</v>
      </c>
    </row>
    <row r="233" spans="1:6" ht="25.5" customHeight="1">
      <c r="A233" s="18" t="s">
        <v>80</v>
      </c>
      <c r="B233" s="20" t="s">
        <v>214</v>
      </c>
      <c r="C233" s="19" t="s">
        <v>4</v>
      </c>
      <c r="D233" s="20" t="s">
        <v>58</v>
      </c>
      <c r="E233" s="20" t="s">
        <v>81</v>
      </c>
      <c r="F233" s="155">
        <v>63000</v>
      </c>
    </row>
    <row r="234" spans="1:6" ht="15">
      <c r="A234" s="18" t="s">
        <v>77</v>
      </c>
      <c r="B234" s="20" t="s">
        <v>214</v>
      </c>
      <c r="C234" s="19" t="s">
        <v>4</v>
      </c>
      <c r="D234" s="20" t="s">
        <v>58</v>
      </c>
      <c r="E234" s="20" t="s">
        <v>78</v>
      </c>
      <c r="F234" s="155">
        <v>3000</v>
      </c>
    </row>
    <row r="235" spans="1:6" ht="26.25">
      <c r="A235" s="37" t="s">
        <v>101</v>
      </c>
      <c r="B235" s="27" t="s">
        <v>215</v>
      </c>
      <c r="C235" s="39" t="s">
        <v>4</v>
      </c>
      <c r="D235" s="27" t="s">
        <v>58</v>
      </c>
      <c r="E235" s="27"/>
      <c r="F235" s="157">
        <f>F236</f>
        <v>11000</v>
      </c>
    </row>
    <row r="236" spans="1:6" ht="25.5">
      <c r="A236" s="18" t="s">
        <v>80</v>
      </c>
      <c r="B236" s="20" t="s">
        <v>215</v>
      </c>
      <c r="C236" s="29" t="s">
        <v>4</v>
      </c>
      <c r="D236" s="20" t="s">
        <v>58</v>
      </c>
      <c r="E236" s="20" t="s">
        <v>81</v>
      </c>
      <c r="F236" s="155">
        <v>11000</v>
      </c>
    </row>
    <row r="237" spans="1:6" ht="15">
      <c r="A237" s="23" t="s">
        <v>106</v>
      </c>
      <c r="B237" s="16" t="s">
        <v>216</v>
      </c>
      <c r="C237" s="15" t="s">
        <v>4</v>
      </c>
      <c r="D237" s="16" t="s">
        <v>105</v>
      </c>
      <c r="E237" s="16"/>
      <c r="F237" s="156">
        <f>SUM(F238:F243)</f>
        <v>2642550</v>
      </c>
    </row>
    <row r="238" spans="1:6" ht="38.25">
      <c r="A238" s="18" t="s">
        <v>283</v>
      </c>
      <c r="B238" s="20" t="s">
        <v>216</v>
      </c>
      <c r="C238" s="19" t="s">
        <v>83</v>
      </c>
      <c r="D238" s="20" t="s">
        <v>105</v>
      </c>
      <c r="E238" s="20" t="s">
        <v>282</v>
      </c>
      <c r="F238" s="155">
        <v>216000</v>
      </c>
    </row>
    <row r="239" spans="1:6" ht="15">
      <c r="A239" s="18" t="s">
        <v>77</v>
      </c>
      <c r="B239" s="20" t="s">
        <v>216</v>
      </c>
      <c r="C239" s="19" t="s">
        <v>4</v>
      </c>
      <c r="D239" s="20" t="s">
        <v>105</v>
      </c>
      <c r="E239" s="20" t="s">
        <v>78</v>
      </c>
      <c r="F239" s="155">
        <v>336200</v>
      </c>
    </row>
    <row r="240" spans="1:6" ht="63.75">
      <c r="A240" s="18" t="s">
        <v>109</v>
      </c>
      <c r="B240" s="20" t="s">
        <v>216</v>
      </c>
      <c r="C240" s="19" t="s">
        <v>4</v>
      </c>
      <c r="D240" s="20" t="s">
        <v>105</v>
      </c>
      <c r="E240" s="20" t="s">
        <v>110</v>
      </c>
      <c r="F240" s="155">
        <v>52350</v>
      </c>
    </row>
    <row r="241" spans="1:6" ht="15">
      <c r="A241" s="18" t="s">
        <v>111</v>
      </c>
      <c r="B241" s="20" t="s">
        <v>216</v>
      </c>
      <c r="C241" s="19" t="s">
        <v>4</v>
      </c>
      <c r="D241" s="20" t="s">
        <v>105</v>
      </c>
      <c r="E241" s="20" t="s">
        <v>112</v>
      </c>
      <c r="F241" s="155">
        <v>142500</v>
      </c>
    </row>
    <row r="242" spans="1:6" ht="15">
      <c r="A242" s="18" t="s">
        <v>113</v>
      </c>
      <c r="B242" s="20" t="s">
        <v>216</v>
      </c>
      <c r="C242" s="19" t="s">
        <v>4</v>
      </c>
      <c r="D242" s="20" t="s">
        <v>105</v>
      </c>
      <c r="E242" s="20" t="s">
        <v>114</v>
      </c>
      <c r="F242" s="155">
        <v>18500</v>
      </c>
    </row>
    <row r="243" spans="1:6" ht="20.25" customHeight="1">
      <c r="A243" s="41" t="s">
        <v>103</v>
      </c>
      <c r="B243" s="20" t="s">
        <v>216</v>
      </c>
      <c r="C243" s="19" t="s">
        <v>4</v>
      </c>
      <c r="D243" s="20" t="s">
        <v>105</v>
      </c>
      <c r="E243" s="20" t="s">
        <v>104</v>
      </c>
      <c r="F243" s="155">
        <f>1500000+377000</f>
        <v>1877000</v>
      </c>
    </row>
    <row r="244" spans="1:6" ht="15">
      <c r="A244" s="43" t="s">
        <v>115</v>
      </c>
      <c r="B244" s="45" t="s">
        <v>217</v>
      </c>
      <c r="C244" s="44" t="s">
        <v>4</v>
      </c>
      <c r="D244" s="45" t="s">
        <v>105</v>
      </c>
      <c r="E244" s="45"/>
      <c r="F244" s="172">
        <f>SUM(F245:F250)</f>
        <v>4261400</v>
      </c>
    </row>
    <row r="245" spans="1:6" ht="25.5">
      <c r="A245" s="18" t="s">
        <v>116</v>
      </c>
      <c r="B245" s="47" t="s">
        <v>217</v>
      </c>
      <c r="C245" s="46" t="s">
        <v>4</v>
      </c>
      <c r="D245" s="47" t="s">
        <v>105</v>
      </c>
      <c r="E245" s="47" t="s">
        <v>117</v>
      </c>
      <c r="F245" s="166">
        <f>2682000*95%</f>
        <v>2547900</v>
      </c>
    </row>
    <row r="246" spans="1:6" ht="15">
      <c r="A246" s="18" t="s">
        <v>118</v>
      </c>
      <c r="B246" s="47" t="s">
        <v>217</v>
      </c>
      <c r="C246" s="46" t="s">
        <v>4</v>
      </c>
      <c r="D246" s="47" t="s">
        <v>105</v>
      </c>
      <c r="E246" s="47" t="s">
        <v>119</v>
      </c>
      <c r="F246" s="166">
        <v>21500</v>
      </c>
    </row>
    <row r="247" spans="1:6" ht="25.5">
      <c r="A247" s="18" t="s">
        <v>85</v>
      </c>
      <c r="B247" s="47" t="s">
        <v>217</v>
      </c>
      <c r="C247" s="46" t="s">
        <v>4</v>
      </c>
      <c r="D247" s="47" t="s">
        <v>105</v>
      </c>
      <c r="E247" s="47" t="s">
        <v>86</v>
      </c>
      <c r="F247" s="166">
        <v>4000</v>
      </c>
    </row>
    <row r="248" spans="1:6" ht="25.5">
      <c r="A248" s="49" t="s">
        <v>120</v>
      </c>
      <c r="B248" s="47" t="s">
        <v>217</v>
      </c>
      <c r="C248" s="46" t="s">
        <v>4</v>
      </c>
      <c r="D248" s="47" t="s">
        <v>105</v>
      </c>
      <c r="E248" s="47" t="s">
        <v>78</v>
      </c>
      <c r="F248" s="166">
        <v>1570000</v>
      </c>
    </row>
    <row r="249" spans="1:6" ht="15">
      <c r="A249" s="18" t="s">
        <v>111</v>
      </c>
      <c r="B249" s="47" t="s">
        <v>217</v>
      </c>
      <c r="C249" s="19" t="s">
        <v>4</v>
      </c>
      <c r="D249" s="20" t="s">
        <v>105</v>
      </c>
      <c r="E249" s="20" t="s">
        <v>112</v>
      </c>
      <c r="F249" s="155">
        <v>105000</v>
      </c>
    </row>
    <row r="250" spans="1:6" ht="26.25" customHeight="1">
      <c r="A250" s="18" t="s">
        <v>113</v>
      </c>
      <c r="B250" s="47" t="s">
        <v>217</v>
      </c>
      <c r="C250" s="19" t="s">
        <v>4</v>
      </c>
      <c r="D250" s="20" t="s">
        <v>105</v>
      </c>
      <c r="E250" s="20" t="s">
        <v>114</v>
      </c>
      <c r="F250" s="155">
        <v>13000</v>
      </c>
    </row>
    <row r="251" spans="1:6" ht="15">
      <c r="A251" s="122" t="s">
        <v>221</v>
      </c>
      <c r="B251" s="120" t="s">
        <v>222</v>
      </c>
      <c r="C251" s="119"/>
      <c r="D251" s="120"/>
      <c r="E251" s="120"/>
      <c r="F251" s="161">
        <f>F252</f>
        <v>180000</v>
      </c>
    </row>
    <row r="252" spans="1:6" ht="39">
      <c r="A252" s="127" t="s">
        <v>218</v>
      </c>
      <c r="B252" s="129" t="s">
        <v>227</v>
      </c>
      <c r="C252" s="128" t="s">
        <v>58</v>
      </c>
      <c r="D252" s="129" t="s">
        <v>40</v>
      </c>
      <c r="E252" s="129"/>
      <c r="F252" s="165">
        <f>F253</f>
        <v>180000</v>
      </c>
    </row>
    <row r="253" spans="1:6" ht="25.5">
      <c r="A253" s="49" t="s">
        <v>120</v>
      </c>
      <c r="B253" s="20" t="s">
        <v>227</v>
      </c>
      <c r="C253" s="50" t="s">
        <v>58</v>
      </c>
      <c r="D253" s="20" t="s">
        <v>40</v>
      </c>
      <c r="E253" s="20" t="s">
        <v>78</v>
      </c>
      <c r="F253" s="155">
        <v>180000</v>
      </c>
    </row>
    <row r="254" spans="1:6" ht="20.25" customHeight="1">
      <c r="A254" s="122" t="s">
        <v>223</v>
      </c>
      <c r="B254" s="120" t="s">
        <v>228</v>
      </c>
      <c r="C254" s="119"/>
      <c r="D254" s="120"/>
      <c r="E254" s="120"/>
      <c r="F254" s="161">
        <f>F255</f>
        <v>39000</v>
      </c>
    </row>
    <row r="255" spans="1:6" ht="15">
      <c r="A255" s="134" t="s">
        <v>224</v>
      </c>
      <c r="B255" s="129" t="s">
        <v>225</v>
      </c>
      <c r="C255" s="135" t="s">
        <v>40</v>
      </c>
      <c r="D255" s="129" t="s">
        <v>40</v>
      </c>
      <c r="E255" s="129"/>
      <c r="F255" s="165">
        <f>F256</f>
        <v>39000</v>
      </c>
    </row>
    <row r="256" spans="1:6" ht="15">
      <c r="A256" s="24" t="s">
        <v>155</v>
      </c>
      <c r="B256" s="20" t="s">
        <v>225</v>
      </c>
      <c r="C256" s="62" t="s">
        <v>40</v>
      </c>
      <c r="D256" s="20" t="s">
        <v>40</v>
      </c>
      <c r="E256" s="20" t="s">
        <v>153</v>
      </c>
      <c r="F256" s="155">
        <v>39000</v>
      </c>
    </row>
    <row r="257" spans="1:6" ht="15">
      <c r="A257" s="122" t="s">
        <v>226</v>
      </c>
      <c r="B257" s="120" t="s">
        <v>229</v>
      </c>
      <c r="C257" s="119"/>
      <c r="D257" s="120"/>
      <c r="E257" s="120"/>
      <c r="F257" s="161">
        <f>F258+F260+F262+F264+F266+F269+F275+F277</f>
        <v>30142000</v>
      </c>
    </row>
    <row r="258" spans="1:6" ht="15">
      <c r="A258" s="134" t="s">
        <v>145</v>
      </c>
      <c r="B258" s="129" t="s">
        <v>230</v>
      </c>
      <c r="C258" s="135" t="s">
        <v>34</v>
      </c>
      <c r="D258" s="129" t="s">
        <v>4</v>
      </c>
      <c r="E258" s="129"/>
      <c r="F258" s="165">
        <f>F259</f>
        <v>4000000</v>
      </c>
    </row>
    <row r="259" spans="1:6" ht="15">
      <c r="A259" s="24" t="s">
        <v>146</v>
      </c>
      <c r="B259" s="20" t="s">
        <v>230</v>
      </c>
      <c r="C259" s="94" t="s">
        <v>34</v>
      </c>
      <c r="D259" s="20" t="s">
        <v>4</v>
      </c>
      <c r="E259" s="20" t="s">
        <v>147</v>
      </c>
      <c r="F259" s="155">
        <v>4000000</v>
      </c>
    </row>
    <row r="260" spans="1:6" ht="36">
      <c r="A260" s="95" t="s">
        <v>148</v>
      </c>
      <c r="B260" s="16" t="s">
        <v>231</v>
      </c>
      <c r="C260" s="36" t="s">
        <v>34</v>
      </c>
      <c r="D260" s="16" t="s">
        <v>5</v>
      </c>
      <c r="E260" s="16"/>
      <c r="F260" s="156">
        <f>F261</f>
        <v>23316000</v>
      </c>
    </row>
    <row r="261" spans="1:8" ht="38.25">
      <c r="A261" s="96" t="s">
        <v>124</v>
      </c>
      <c r="B261" s="20" t="s">
        <v>231</v>
      </c>
      <c r="C261" s="19" t="s">
        <v>34</v>
      </c>
      <c r="D261" s="20" t="s">
        <v>5</v>
      </c>
      <c r="E261" s="20" t="s">
        <v>125</v>
      </c>
      <c r="F261" s="155">
        <v>23316000</v>
      </c>
      <c r="H261" s="140"/>
    </row>
    <row r="262" spans="1:6" ht="102">
      <c r="A262" s="97" t="s">
        <v>149</v>
      </c>
      <c r="B262" s="129" t="s">
        <v>232</v>
      </c>
      <c r="C262" s="135" t="s">
        <v>34</v>
      </c>
      <c r="D262" s="129" t="s">
        <v>5</v>
      </c>
      <c r="E262" s="129"/>
      <c r="F262" s="165">
        <f>F263</f>
        <v>908000</v>
      </c>
    </row>
    <row r="263" spans="1:6" ht="25.5">
      <c r="A263" s="24" t="s">
        <v>87</v>
      </c>
      <c r="B263" s="20" t="s">
        <v>232</v>
      </c>
      <c r="C263" s="19" t="s">
        <v>34</v>
      </c>
      <c r="D263" s="20" t="s">
        <v>5</v>
      </c>
      <c r="E263" s="20" t="s">
        <v>129</v>
      </c>
      <c r="F263" s="159">
        <v>908000</v>
      </c>
    </row>
    <row r="264" spans="1:6" ht="15">
      <c r="A264" s="134" t="s">
        <v>151</v>
      </c>
      <c r="B264" s="129" t="s">
        <v>233</v>
      </c>
      <c r="C264" s="135" t="s">
        <v>34</v>
      </c>
      <c r="D264" s="129" t="s">
        <v>35</v>
      </c>
      <c r="E264" s="129"/>
      <c r="F264" s="165">
        <f>F265</f>
        <v>0</v>
      </c>
    </row>
    <row r="265" spans="1:6" ht="15">
      <c r="A265" s="24" t="s">
        <v>152</v>
      </c>
      <c r="B265" s="20" t="s">
        <v>233</v>
      </c>
      <c r="C265" s="19" t="s">
        <v>34</v>
      </c>
      <c r="D265" s="20" t="s">
        <v>35</v>
      </c>
      <c r="E265" s="20" t="s">
        <v>153</v>
      </c>
      <c r="F265" s="159"/>
    </row>
    <row r="266" spans="1:6" ht="20.25" customHeight="1">
      <c r="A266" s="134" t="s">
        <v>154</v>
      </c>
      <c r="B266" s="129" t="s">
        <v>234</v>
      </c>
      <c r="C266" s="135" t="s">
        <v>34</v>
      </c>
      <c r="D266" s="129" t="s">
        <v>35</v>
      </c>
      <c r="E266" s="129"/>
      <c r="F266" s="165">
        <f>F267+F268</f>
        <v>0</v>
      </c>
    </row>
    <row r="267" spans="1:6" ht="23.25" customHeight="1">
      <c r="A267" s="24" t="s">
        <v>155</v>
      </c>
      <c r="B267" s="20" t="s">
        <v>234</v>
      </c>
      <c r="C267" s="19" t="s">
        <v>34</v>
      </c>
      <c r="D267" s="20" t="s">
        <v>35</v>
      </c>
      <c r="E267" s="20" t="s">
        <v>153</v>
      </c>
      <c r="F267" s="155"/>
    </row>
    <row r="268" spans="1:6" ht="15">
      <c r="A268" s="24" t="s">
        <v>152</v>
      </c>
      <c r="B268" s="20" t="s">
        <v>234</v>
      </c>
      <c r="C268" s="19" t="s">
        <v>34</v>
      </c>
      <c r="D268" s="20" t="s">
        <v>35</v>
      </c>
      <c r="E268" s="20" t="s">
        <v>153</v>
      </c>
      <c r="F268" s="159"/>
    </row>
    <row r="269" spans="1:6" ht="21.75" customHeight="1">
      <c r="A269" s="137" t="s">
        <v>159</v>
      </c>
      <c r="B269" s="129" t="s">
        <v>237</v>
      </c>
      <c r="C269" s="136" t="s">
        <v>34</v>
      </c>
      <c r="D269" s="133" t="s">
        <v>58</v>
      </c>
      <c r="E269" s="133"/>
      <c r="F269" s="165">
        <f>SUM(F270:F274)</f>
        <v>545000</v>
      </c>
    </row>
    <row r="270" spans="1:6" ht="21" customHeight="1">
      <c r="A270" s="18" t="s">
        <v>118</v>
      </c>
      <c r="B270" s="20" t="s">
        <v>237</v>
      </c>
      <c r="C270" s="19" t="s">
        <v>34</v>
      </c>
      <c r="D270" s="20" t="s">
        <v>58</v>
      </c>
      <c r="E270" s="20" t="s">
        <v>119</v>
      </c>
      <c r="F270" s="155">
        <v>60000</v>
      </c>
    </row>
    <row r="271" spans="1:6" ht="25.5">
      <c r="A271" s="18" t="s">
        <v>80</v>
      </c>
      <c r="B271" s="20" t="s">
        <v>237</v>
      </c>
      <c r="C271" s="19" t="s">
        <v>34</v>
      </c>
      <c r="D271" s="20" t="s">
        <v>58</v>
      </c>
      <c r="E271" s="20" t="s">
        <v>81</v>
      </c>
      <c r="F271" s="155">
        <v>400000</v>
      </c>
    </row>
    <row r="272" spans="1:6" ht="15">
      <c r="A272" s="18" t="s">
        <v>82</v>
      </c>
      <c r="B272" s="20" t="s">
        <v>237</v>
      </c>
      <c r="C272" s="19" t="s">
        <v>34</v>
      </c>
      <c r="D272" s="20" t="s">
        <v>58</v>
      </c>
      <c r="E272" s="20" t="s">
        <v>84</v>
      </c>
      <c r="F272" s="155">
        <v>5000</v>
      </c>
    </row>
    <row r="273" spans="1:6" ht="24" customHeight="1">
      <c r="A273" s="18" t="s">
        <v>85</v>
      </c>
      <c r="B273" s="20" t="s">
        <v>237</v>
      </c>
      <c r="C273" s="19" t="s">
        <v>34</v>
      </c>
      <c r="D273" s="20" t="s">
        <v>58</v>
      </c>
      <c r="E273" s="20" t="s">
        <v>86</v>
      </c>
      <c r="F273" s="155">
        <v>5000</v>
      </c>
    </row>
    <row r="274" spans="1:6" ht="15">
      <c r="A274" s="18" t="s">
        <v>77</v>
      </c>
      <c r="B274" s="20" t="s">
        <v>237</v>
      </c>
      <c r="C274" s="19" t="s">
        <v>34</v>
      </c>
      <c r="D274" s="20" t="s">
        <v>58</v>
      </c>
      <c r="E274" s="20" t="s">
        <v>78</v>
      </c>
      <c r="F274" s="155">
        <v>75000</v>
      </c>
    </row>
    <row r="275" spans="1:6" ht="38.25">
      <c r="A275" s="101" t="s">
        <v>160</v>
      </c>
      <c r="B275" s="138" t="s">
        <v>238</v>
      </c>
      <c r="C275" s="102" t="s">
        <v>34</v>
      </c>
      <c r="D275" s="181" t="s">
        <v>58</v>
      </c>
      <c r="E275" s="182"/>
      <c r="F275" s="173">
        <f>F276</f>
        <v>1373000</v>
      </c>
    </row>
    <row r="276" spans="1:6" ht="27.75" customHeight="1">
      <c r="A276" s="18" t="s">
        <v>165</v>
      </c>
      <c r="B276" s="47" t="s">
        <v>238</v>
      </c>
      <c r="C276" s="103" t="s">
        <v>34</v>
      </c>
      <c r="D276" s="183" t="s">
        <v>58</v>
      </c>
      <c r="E276" s="178" t="s">
        <v>161</v>
      </c>
      <c r="F276" s="166">
        <v>1373000</v>
      </c>
    </row>
    <row r="277" spans="1:6" ht="38.25">
      <c r="A277" s="101" t="s">
        <v>164</v>
      </c>
      <c r="B277" s="138" t="s">
        <v>239</v>
      </c>
      <c r="C277" s="102" t="s">
        <v>34</v>
      </c>
      <c r="D277" s="181" t="s">
        <v>58</v>
      </c>
      <c r="E277" s="182"/>
      <c r="F277" s="173">
        <f>F278</f>
        <v>0</v>
      </c>
    </row>
    <row r="278" spans="1:6" ht="30" customHeight="1">
      <c r="A278" s="18" t="s">
        <v>165</v>
      </c>
      <c r="B278" s="47" t="s">
        <v>239</v>
      </c>
      <c r="C278" s="103" t="s">
        <v>34</v>
      </c>
      <c r="D278" s="183" t="s">
        <v>58</v>
      </c>
      <c r="E278" s="178" t="s">
        <v>161</v>
      </c>
      <c r="F278" s="166"/>
    </row>
    <row r="279" spans="1:6" ht="20.25" customHeight="1">
      <c r="A279" s="122" t="s">
        <v>240</v>
      </c>
      <c r="B279" s="120" t="s">
        <v>241</v>
      </c>
      <c r="C279" s="119"/>
      <c r="D279" s="120"/>
      <c r="E279" s="120"/>
      <c r="F279" s="161">
        <f>F280</f>
        <v>600000</v>
      </c>
    </row>
    <row r="280" spans="1:6" ht="26.25">
      <c r="A280" s="104" t="s">
        <v>243</v>
      </c>
      <c r="B280" s="106" t="s">
        <v>242</v>
      </c>
      <c r="C280" s="105" t="s">
        <v>59</v>
      </c>
      <c r="D280" s="106" t="s">
        <v>5</v>
      </c>
      <c r="E280" s="106"/>
      <c r="F280" s="154">
        <f>F281</f>
        <v>600000</v>
      </c>
    </row>
    <row r="281" spans="1:6" ht="25.5">
      <c r="A281" s="18" t="s">
        <v>285</v>
      </c>
      <c r="B281" s="20" t="s">
        <v>242</v>
      </c>
      <c r="C281" s="19" t="s">
        <v>59</v>
      </c>
      <c r="D281" s="20" t="s">
        <v>5</v>
      </c>
      <c r="E281" s="20" t="s">
        <v>284</v>
      </c>
      <c r="F281" s="168">
        <v>600000</v>
      </c>
    </row>
    <row r="282" spans="1:6" ht="31.5">
      <c r="A282" s="9" t="s">
        <v>56</v>
      </c>
      <c r="B282" s="10" t="s">
        <v>57</v>
      </c>
      <c r="C282" s="10"/>
      <c r="D282" s="10"/>
      <c r="E282" s="10"/>
      <c r="F282" s="152">
        <f>F283</f>
        <v>53000</v>
      </c>
    </row>
    <row r="283" spans="1:6" ht="26.25">
      <c r="A283" s="127" t="s">
        <v>56</v>
      </c>
      <c r="B283" s="129" t="s">
        <v>60</v>
      </c>
      <c r="C283" s="128" t="s">
        <v>58</v>
      </c>
      <c r="D283" s="129" t="s">
        <v>59</v>
      </c>
      <c r="E283" s="129"/>
      <c r="F283" s="165">
        <f>F284</f>
        <v>53000</v>
      </c>
    </row>
    <row r="284" spans="1:6" ht="25.5">
      <c r="A284" s="49" t="s">
        <v>120</v>
      </c>
      <c r="B284" s="20" t="s">
        <v>60</v>
      </c>
      <c r="C284" s="50" t="s">
        <v>58</v>
      </c>
      <c r="D284" s="20" t="s">
        <v>59</v>
      </c>
      <c r="E284" s="20" t="s">
        <v>78</v>
      </c>
      <c r="F284" s="155">
        <v>53000</v>
      </c>
    </row>
    <row r="285" spans="1:6" ht="15.75">
      <c r="A285" s="9" t="s">
        <v>54</v>
      </c>
      <c r="B285" s="10" t="s">
        <v>236</v>
      </c>
      <c r="C285" s="10"/>
      <c r="D285" s="10"/>
      <c r="E285" s="10"/>
      <c r="F285" s="152">
        <f>F286</f>
        <v>600000</v>
      </c>
    </row>
    <row r="286" spans="1:6" ht="15">
      <c r="A286" s="134" t="s">
        <v>54</v>
      </c>
      <c r="B286" s="129" t="s">
        <v>246</v>
      </c>
      <c r="C286" s="141" t="s">
        <v>34</v>
      </c>
      <c r="D286" s="129" t="s">
        <v>35</v>
      </c>
      <c r="E286" s="129"/>
      <c r="F286" s="165">
        <f>F287</f>
        <v>600000</v>
      </c>
    </row>
    <row r="287" spans="1:6" ht="25.5">
      <c r="A287" s="24" t="s">
        <v>87</v>
      </c>
      <c r="B287" s="20" t="s">
        <v>246</v>
      </c>
      <c r="C287" s="19" t="s">
        <v>34</v>
      </c>
      <c r="D287" s="20" t="s">
        <v>35</v>
      </c>
      <c r="E287" s="20" t="s">
        <v>129</v>
      </c>
      <c r="F287" s="168">
        <v>600000</v>
      </c>
    </row>
    <row r="288" spans="1:6" ht="31.5">
      <c r="A288" s="9" t="s">
        <v>276</v>
      </c>
      <c r="B288" s="10" t="s">
        <v>277</v>
      </c>
      <c r="C288" s="10"/>
      <c r="D288" s="10"/>
      <c r="E288" s="10"/>
      <c r="F288" s="152">
        <f>F289</f>
        <v>290000</v>
      </c>
    </row>
    <row r="289" spans="1:6" ht="25.5">
      <c r="A289" s="134" t="s">
        <v>278</v>
      </c>
      <c r="B289" s="129" t="s">
        <v>279</v>
      </c>
      <c r="C289" s="141" t="s">
        <v>4</v>
      </c>
      <c r="D289" s="129" t="s">
        <v>105</v>
      </c>
      <c r="E289" s="129"/>
      <c r="F289" s="165">
        <f>F290</f>
        <v>290000</v>
      </c>
    </row>
    <row r="290" spans="1:6" ht="38.25">
      <c r="A290" s="18" t="s">
        <v>283</v>
      </c>
      <c r="B290" s="20" t="s">
        <v>279</v>
      </c>
      <c r="C290" s="19" t="s">
        <v>4</v>
      </c>
      <c r="D290" s="20" t="s">
        <v>105</v>
      </c>
      <c r="E290" s="20" t="s">
        <v>282</v>
      </c>
      <c r="F290" s="168">
        <v>290000</v>
      </c>
    </row>
    <row r="291" spans="1:6" ht="15.75">
      <c r="A291" s="9" t="s">
        <v>244</v>
      </c>
      <c r="B291" s="10" t="s">
        <v>245</v>
      </c>
      <c r="C291" s="10"/>
      <c r="D291" s="10"/>
      <c r="E291" s="10"/>
      <c r="F291" s="152">
        <f>F13+F138+F143+F175+F178+F183+F198+F201+F282+F285+F288</f>
        <v>386937500</v>
      </c>
    </row>
  </sheetData>
  <sheetProtection/>
  <mergeCells count="7">
    <mergeCell ref="F7:F12"/>
    <mergeCell ref="A5:E5"/>
    <mergeCell ref="A7:A12"/>
    <mergeCell ref="C7:C12"/>
    <mergeCell ref="D7:D12"/>
    <mergeCell ref="B7:B12"/>
    <mergeCell ref="E7:E12"/>
  </mergeCells>
  <printOptions/>
  <pageMargins left="0.7" right="0.17" top="0.17" bottom="0.17" header="0.17" footer="0.17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PageLayoutView="0" workbookViewId="0" topLeftCell="A67">
      <selection activeCell="E78" sqref="E78"/>
    </sheetView>
  </sheetViews>
  <sheetFormatPr defaultColWidth="9.140625" defaultRowHeight="15"/>
  <cols>
    <col min="1" max="1" width="52.7109375" style="0" customWidth="1"/>
    <col min="2" max="2" width="14.421875" style="0" customWidth="1"/>
    <col min="3" max="4" width="6.421875" style="0" customWidth="1"/>
    <col min="5" max="5" width="5.8515625" style="0" customWidth="1"/>
    <col min="6" max="7" width="17.8515625" style="0" customWidth="1"/>
    <col min="8" max="8" width="15.28125" style="0" customWidth="1"/>
    <col min="9" max="9" width="13.8515625" style="0" customWidth="1"/>
  </cols>
  <sheetData>
    <row r="1" ht="15">
      <c r="D1" s="3" t="s">
        <v>173</v>
      </c>
    </row>
    <row r="2" ht="15">
      <c r="C2" s="3" t="s">
        <v>69</v>
      </c>
    </row>
    <row r="3" ht="15">
      <c r="D3" s="3" t="s">
        <v>70</v>
      </c>
    </row>
    <row r="4" ht="15">
      <c r="F4" s="3"/>
    </row>
    <row r="5" spans="1:7" ht="60.75" customHeight="1">
      <c r="A5" s="194" t="s">
        <v>247</v>
      </c>
      <c r="B5" s="194"/>
      <c r="C5" s="194"/>
      <c r="D5" s="194"/>
      <c r="E5" s="194"/>
      <c r="F5" s="213"/>
      <c r="G5" s="213"/>
    </row>
    <row r="6" spans="1:6" ht="15.75" thickBot="1">
      <c r="A6" s="5"/>
      <c r="B6" s="6"/>
      <c r="C6" s="6"/>
      <c r="D6" s="7"/>
      <c r="E6" s="7"/>
      <c r="F6" s="8" t="s">
        <v>71</v>
      </c>
    </row>
    <row r="7" spans="1:7" ht="12.75" customHeight="1">
      <c r="A7" s="195" t="s">
        <v>0</v>
      </c>
      <c r="B7" s="204" t="s">
        <v>74</v>
      </c>
      <c r="C7" s="198" t="s">
        <v>72</v>
      </c>
      <c r="D7" s="202" t="s">
        <v>73</v>
      </c>
      <c r="E7" s="202" t="s">
        <v>75</v>
      </c>
      <c r="F7" s="210" t="s">
        <v>248</v>
      </c>
      <c r="G7" s="191" t="s">
        <v>249</v>
      </c>
    </row>
    <row r="8" spans="1:7" ht="15">
      <c r="A8" s="196"/>
      <c r="B8" s="205"/>
      <c r="C8" s="199"/>
      <c r="D8" s="202"/>
      <c r="E8" s="202"/>
      <c r="F8" s="211"/>
      <c r="G8" s="192"/>
    </row>
    <row r="9" spans="1:7" ht="15">
      <c r="A9" s="196"/>
      <c r="B9" s="205"/>
      <c r="C9" s="199"/>
      <c r="D9" s="202"/>
      <c r="E9" s="202"/>
      <c r="F9" s="211"/>
      <c r="G9" s="192"/>
    </row>
    <row r="10" spans="1:7" ht="15">
      <c r="A10" s="196"/>
      <c r="B10" s="205"/>
      <c r="C10" s="199"/>
      <c r="D10" s="202"/>
      <c r="E10" s="202"/>
      <c r="F10" s="211"/>
      <c r="G10" s="192"/>
    </row>
    <row r="11" spans="1:7" ht="15">
      <c r="A11" s="196"/>
      <c r="B11" s="205"/>
      <c r="C11" s="199"/>
      <c r="D11" s="202"/>
      <c r="E11" s="202"/>
      <c r="F11" s="211"/>
      <c r="G11" s="192"/>
    </row>
    <row r="12" spans="1:7" ht="15.75" thickBot="1">
      <c r="A12" s="197"/>
      <c r="B12" s="206"/>
      <c r="C12" s="200"/>
      <c r="D12" s="202"/>
      <c r="E12" s="202"/>
      <c r="F12" s="212"/>
      <c r="G12" s="193"/>
    </row>
    <row r="13" spans="1:7" ht="34.5" customHeight="1">
      <c r="A13" s="9" t="s">
        <v>2</v>
      </c>
      <c r="B13" s="10" t="s">
        <v>1</v>
      </c>
      <c r="C13" s="10"/>
      <c r="D13" s="10"/>
      <c r="E13" s="10"/>
      <c r="F13" s="152">
        <f>F15+F46+F91+F100+F108+F116+F121</f>
        <v>288238200</v>
      </c>
      <c r="G13" s="11">
        <f>G15+G46+G91+G100+G108+G116+G121</f>
        <v>267371600</v>
      </c>
    </row>
    <row r="14" spans="1:7" ht="68.25" customHeight="1">
      <c r="A14" s="186" t="s">
        <v>280</v>
      </c>
      <c r="B14" s="187" t="s">
        <v>180</v>
      </c>
      <c r="C14" s="188"/>
      <c r="D14" s="187"/>
      <c r="E14" s="187"/>
      <c r="F14" s="189">
        <f>F15+F46+F91</f>
        <v>260131200</v>
      </c>
      <c r="G14" s="189">
        <f>G15+G46+G91</f>
        <v>241583200</v>
      </c>
    </row>
    <row r="15" spans="1:7" ht="18" customHeight="1">
      <c r="A15" s="58" t="s">
        <v>121</v>
      </c>
      <c r="B15" s="64"/>
      <c r="C15" s="63" t="s">
        <v>3</v>
      </c>
      <c r="D15" s="100" t="s">
        <v>4</v>
      </c>
      <c r="E15" s="64"/>
      <c r="F15" s="153">
        <f>F16+F18+F27+F33+F36+F40+F42+F44</f>
        <v>66028000</v>
      </c>
      <c r="G15" s="60">
        <f>G16+G18+G27+G33+G36+G40+G42+G44</f>
        <v>62792000</v>
      </c>
    </row>
    <row r="16" spans="1:7" ht="18" customHeight="1">
      <c r="A16" s="65" t="s">
        <v>122</v>
      </c>
      <c r="B16" s="67" t="s">
        <v>252</v>
      </c>
      <c r="C16" s="66" t="s">
        <v>3</v>
      </c>
      <c r="D16" s="67" t="s">
        <v>4</v>
      </c>
      <c r="E16" s="67"/>
      <c r="F16" s="154">
        <f>F17</f>
        <v>10038000</v>
      </c>
      <c r="G16" s="68">
        <f>G17</f>
        <v>10038000</v>
      </c>
    </row>
    <row r="17" spans="1:7" ht="27" customHeight="1">
      <c r="A17" s="18" t="s">
        <v>120</v>
      </c>
      <c r="B17" s="20" t="s">
        <v>252</v>
      </c>
      <c r="C17" s="62" t="s">
        <v>3</v>
      </c>
      <c r="D17" s="20" t="s">
        <v>4</v>
      </c>
      <c r="E17" s="20" t="s">
        <v>78</v>
      </c>
      <c r="F17" s="155">
        <v>10038000</v>
      </c>
      <c r="G17" s="21">
        <v>10038000</v>
      </c>
    </row>
    <row r="18" spans="1:7" ht="32.25" customHeight="1">
      <c r="A18" s="69" t="s">
        <v>123</v>
      </c>
      <c r="B18" s="67" t="s">
        <v>253</v>
      </c>
      <c r="C18" s="66" t="s">
        <v>3</v>
      </c>
      <c r="D18" s="67" t="s">
        <v>4</v>
      </c>
      <c r="E18" s="67"/>
      <c r="F18" s="154">
        <f>SUM(F19:F26)</f>
        <v>27118000</v>
      </c>
      <c r="G18" s="68">
        <f>SUM(G19:G26)</f>
        <v>27118000</v>
      </c>
    </row>
    <row r="19" spans="1:7" ht="28.5" customHeight="1">
      <c r="A19" s="18" t="s">
        <v>116</v>
      </c>
      <c r="B19" s="20" t="s">
        <v>253</v>
      </c>
      <c r="C19" s="70" t="s">
        <v>3</v>
      </c>
      <c r="D19" s="132" t="s">
        <v>4</v>
      </c>
      <c r="E19" s="47" t="s">
        <v>117</v>
      </c>
      <c r="F19" s="155">
        <v>17900000</v>
      </c>
      <c r="G19" s="21">
        <v>17900000</v>
      </c>
    </row>
    <row r="20" spans="1:7" ht="24" customHeight="1">
      <c r="A20" s="18" t="s">
        <v>118</v>
      </c>
      <c r="B20" s="20" t="s">
        <v>253</v>
      </c>
      <c r="C20" s="70" t="s">
        <v>3</v>
      </c>
      <c r="D20" s="132" t="s">
        <v>4</v>
      </c>
      <c r="E20" s="47" t="s">
        <v>119</v>
      </c>
      <c r="F20" s="155">
        <v>606000</v>
      </c>
      <c r="G20" s="21">
        <v>606000</v>
      </c>
    </row>
    <row r="21" spans="1:7" ht="25.5" customHeight="1">
      <c r="A21" s="18" t="s">
        <v>85</v>
      </c>
      <c r="B21" s="20" t="s">
        <v>253</v>
      </c>
      <c r="C21" s="70" t="s">
        <v>3</v>
      </c>
      <c r="D21" s="132" t="s">
        <v>4</v>
      </c>
      <c r="E21" s="47" t="s">
        <v>86</v>
      </c>
      <c r="F21" s="155">
        <v>16000</v>
      </c>
      <c r="G21" s="21">
        <v>16000</v>
      </c>
    </row>
    <row r="22" spans="1:7" ht="28.5" customHeight="1">
      <c r="A22" s="18" t="s">
        <v>120</v>
      </c>
      <c r="B22" s="20" t="s">
        <v>253</v>
      </c>
      <c r="C22" s="70" t="s">
        <v>3</v>
      </c>
      <c r="D22" s="132" t="s">
        <v>4</v>
      </c>
      <c r="E22" s="47" t="s">
        <v>78</v>
      </c>
      <c r="F22" s="155">
        <v>7710000</v>
      </c>
      <c r="G22" s="21">
        <v>7710000</v>
      </c>
    </row>
    <row r="23" spans="1:7" ht="51" customHeight="1">
      <c r="A23" s="71" t="s">
        <v>124</v>
      </c>
      <c r="B23" s="20" t="s">
        <v>253</v>
      </c>
      <c r="C23" s="72" t="s">
        <v>3</v>
      </c>
      <c r="D23" s="132" t="s">
        <v>4</v>
      </c>
      <c r="E23" s="47" t="s">
        <v>125</v>
      </c>
      <c r="F23" s="155">
        <v>340000</v>
      </c>
      <c r="G23" s="21">
        <v>340000</v>
      </c>
    </row>
    <row r="24" spans="1:7" ht="78.75" customHeight="1">
      <c r="A24" s="18" t="s">
        <v>109</v>
      </c>
      <c r="B24" s="20" t="s">
        <v>253</v>
      </c>
      <c r="C24" s="70" t="s">
        <v>3</v>
      </c>
      <c r="D24" s="132" t="s">
        <v>4</v>
      </c>
      <c r="E24" s="47" t="s">
        <v>110</v>
      </c>
      <c r="F24" s="155">
        <v>100000</v>
      </c>
      <c r="G24" s="21">
        <v>100000</v>
      </c>
    </row>
    <row r="25" spans="1:7" ht="23.25" customHeight="1">
      <c r="A25" s="18" t="s">
        <v>111</v>
      </c>
      <c r="B25" s="20" t="s">
        <v>253</v>
      </c>
      <c r="C25" s="70" t="s">
        <v>3</v>
      </c>
      <c r="D25" s="132" t="s">
        <v>4</v>
      </c>
      <c r="E25" s="20" t="s">
        <v>112</v>
      </c>
      <c r="F25" s="155">
        <v>416000</v>
      </c>
      <c r="G25" s="21">
        <v>416000</v>
      </c>
    </row>
    <row r="26" spans="1:7" ht="24" customHeight="1">
      <c r="A26" s="18" t="s">
        <v>113</v>
      </c>
      <c r="B26" s="20" t="s">
        <v>253</v>
      </c>
      <c r="C26" s="70" t="s">
        <v>3</v>
      </c>
      <c r="D26" s="132" t="s">
        <v>4</v>
      </c>
      <c r="E26" s="20" t="s">
        <v>114</v>
      </c>
      <c r="F26" s="155">
        <v>30000</v>
      </c>
      <c r="G26" s="21">
        <v>30000</v>
      </c>
    </row>
    <row r="27" spans="1:7" ht="54.75" customHeight="1">
      <c r="A27" s="57" t="s">
        <v>126</v>
      </c>
      <c r="B27" s="16" t="s">
        <v>254</v>
      </c>
      <c r="C27" s="73" t="s">
        <v>3</v>
      </c>
      <c r="D27" s="131" t="s">
        <v>4</v>
      </c>
      <c r="E27" s="16"/>
      <c r="F27" s="156">
        <f>SUM(F28:F32)</f>
        <v>27778000</v>
      </c>
      <c r="G27" s="17">
        <f>SUM(G28:G32)</f>
        <v>24616000</v>
      </c>
    </row>
    <row r="28" spans="1:7" ht="27.75" customHeight="1">
      <c r="A28" s="18" t="s">
        <v>116</v>
      </c>
      <c r="B28" s="20" t="s">
        <v>254</v>
      </c>
      <c r="C28" s="70" t="s">
        <v>3</v>
      </c>
      <c r="D28" s="132" t="s">
        <v>4</v>
      </c>
      <c r="E28" s="47" t="s">
        <v>117</v>
      </c>
      <c r="F28" s="155">
        <v>26057900</v>
      </c>
      <c r="G28" s="21">
        <v>23092000</v>
      </c>
    </row>
    <row r="29" spans="1:7" ht="26.25" customHeight="1">
      <c r="A29" s="18" t="s">
        <v>118</v>
      </c>
      <c r="B29" s="20" t="s">
        <v>254</v>
      </c>
      <c r="C29" s="70" t="s">
        <v>3</v>
      </c>
      <c r="D29" s="132" t="s">
        <v>4</v>
      </c>
      <c r="E29" s="47" t="s">
        <v>119</v>
      </c>
      <c r="F29" s="155">
        <v>151700</v>
      </c>
      <c r="G29" s="21">
        <v>134300</v>
      </c>
    </row>
    <row r="30" spans="1:7" ht="27" customHeight="1">
      <c r="A30" s="18" t="s">
        <v>85</v>
      </c>
      <c r="B30" s="20" t="s">
        <v>254</v>
      </c>
      <c r="C30" s="70" t="s">
        <v>3</v>
      </c>
      <c r="D30" s="132" t="s">
        <v>4</v>
      </c>
      <c r="E30" s="47" t="s">
        <v>86</v>
      </c>
      <c r="F30" s="155">
        <v>2800</v>
      </c>
      <c r="G30" s="21">
        <v>2500</v>
      </c>
    </row>
    <row r="31" spans="1:7" ht="29.25" customHeight="1">
      <c r="A31" s="18" t="s">
        <v>120</v>
      </c>
      <c r="B31" s="20" t="s">
        <v>254</v>
      </c>
      <c r="C31" s="70" t="s">
        <v>3</v>
      </c>
      <c r="D31" s="132" t="s">
        <v>4</v>
      </c>
      <c r="E31" s="47" t="s">
        <v>78</v>
      </c>
      <c r="F31" s="155">
        <v>602100</v>
      </c>
      <c r="G31" s="21">
        <v>533500</v>
      </c>
    </row>
    <row r="32" spans="1:7" ht="57" customHeight="1">
      <c r="A32" s="71" t="s">
        <v>124</v>
      </c>
      <c r="B32" s="20" t="s">
        <v>254</v>
      </c>
      <c r="C32" s="72" t="s">
        <v>3</v>
      </c>
      <c r="D32" s="132" t="s">
        <v>4</v>
      </c>
      <c r="E32" s="47" t="s">
        <v>125</v>
      </c>
      <c r="F32" s="155">
        <v>963500</v>
      </c>
      <c r="G32" s="21">
        <v>853700</v>
      </c>
    </row>
    <row r="33" spans="1:7" ht="30" customHeight="1">
      <c r="A33" s="134" t="s">
        <v>127</v>
      </c>
      <c r="B33" s="129" t="s">
        <v>255</v>
      </c>
      <c r="C33" s="135" t="s">
        <v>3</v>
      </c>
      <c r="D33" s="129" t="s">
        <v>4</v>
      </c>
      <c r="E33" s="129"/>
      <c r="F33" s="165">
        <f>F34+F35</f>
        <v>500000</v>
      </c>
      <c r="G33" s="130">
        <f>G34+G35</f>
        <v>500000</v>
      </c>
    </row>
    <row r="34" spans="1:7" ht="30" customHeight="1">
      <c r="A34" s="24" t="s">
        <v>118</v>
      </c>
      <c r="B34" s="20" t="s">
        <v>255</v>
      </c>
      <c r="C34" s="19" t="s">
        <v>3</v>
      </c>
      <c r="D34" s="20" t="s">
        <v>4</v>
      </c>
      <c r="E34" s="20" t="s">
        <v>119</v>
      </c>
      <c r="F34" s="155">
        <v>450000</v>
      </c>
      <c r="G34" s="21">
        <v>450000</v>
      </c>
    </row>
    <row r="35" spans="1:7" ht="20.25" customHeight="1">
      <c r="A35" s="24" t="s">
        <v>128</v>
      </c>
      <c r="B35" s="20" t="s">
        <v>255</v>
      </c>
      <c r="C35" s="19" t="s">
        <v>3</v>
      </c>
      <c r="D35" s="20" t="s">
        <v>4</v>
      </c>
      <c r="E35" s="20" t="s">
        <v>129</v>
      </c>
      <c r="F35" s="155">
        <v>50000</v>
      </c>
      <c r="G35" s="21">
        <v>50000</v>
      </c>
    </row>
    <row r="36" spans="1:7" ht="24" customHeight="1">
      <c r="A36" s="134" t="s">
        <v>130</v>
      </c>
      <c r="B36" s="129" t="s">
        <v>256</v>
      </c>
      <c r="C36" s="135" t="s">
        <v>3</v>
      </c>
      <c r="D36" s="129" t="s">
        <v>4</v>
      </c>
      <c r="E36" s="129"/>
      <c r="F36" s="165">
        <f>SUM(F37:F39)</f>
        <v>559000</v>
      </c>
      <c r="G36" s="130">
        <f>SUM(G37:G39)</f>
        <v>485000</v>
      </c>
    </row>
    <row r="37" spans="1:7" ht="32.25" customHeight="1">
      <c r="A37" s="18" t="s">
        <v>116</v>
      </c>
      <c r="B37" s="20" t="s">
        <v>256</v>
      </c>
      <c r="C37" s="29" t="s">
        <v>3</v>
      </c>
      <c r="D37" s="20" t="s">
        <v>4</v>
      </c>
      <c r="E37" s="20" t="s">
        <v>117</v>
      </c>
      <c r="F37" s="155">
        <v>130000</v>
      </c>
      <c r="G37" s="21">
        <v>125000</v>
      </c>
    </row>
    <row r="38" spans="1:7" ht="27.75" customHeight="1">
      <c r="A38" s="18" t="s">
        <v>120</v>
      </c>
      <c r="B38" s="20" t="s">
        <v>256</v>
      </c>
      <c r="C38" s="29" t="s">
        <v>3</v>
      </c>
      <c r="D38" s="20" t="s">
        <v>4</v>
      </c>
      <c r="E38" s="20" t="s">
        <v>78</v>
      </c>
      <c r="F38" s="155">
        <v>329000</v>
      </c>
      <c r="G38" s="21">
        <v>265000</v>
      </c>
    </row>
    <row r="39" spans="1:7" ht="18" customHeight="1">
      <c r="A39" s="24" t="s">
        <v>128</v>
      </c>
      <c r="B39" s="20" t="s">
        <v>256</v>
      </c>
      <c r="C39" s="29" t="s">
        <v>3</v>
      </c>
      <c r="D39" s="20" t="s">
        <v>4</v>
      </c>
      <c r="E39" s="20" t="s">
        <v>129</v>
      </c>
      <c r="F39" s="155">
        <v>100000</v>
      </c>
      <c r="G39" s="21">
        <v>95000</v>
      </c>
    </row>
    <row r="40" spans="1:7" ht="27.75" customHeight="1">
      <c r="A40" s="134" t="s">
        <v>131</v>
      </c>
      <c r="B40" s="129" t="s">
        <v>257</v>
      </c>
      <c r="C40" s="135" t="s">
        <v>3</v>
      </c>
      <c r="D40" s="129" t="s">
        <v>4</v>
      </c>
      <c r="E40" s="129"/>
      <c r="F40" s="165">
        <f>F41</f>
        <v>0</v>
      </c>
      <c r="G40" s="130">
        <f>G41</f>
        <v>0</v>
      </c>
    </row>
    <row r="41" spans="1:7" ht="30" customHeight="1">
      <c r="A41" s="24" t="s">
        <v>87</v>
      </c>
      <c r="B41" s="20" t="s">
        <v>257</v>
      </c>
      <c r="C41" s="19" t="s">
        <v>3</v>
      </c>
      <c r="D41" s="20" t="s">
        <v>4</v>
      </c>
      <c r="E41" s="20" t="s">
        <v>88</v>
      </c>
      <c r="F41" s="155"/>
      <c r="G41" s="21"/>
    </row>
    <row r="42" spans="1:7" ht="42.75" customHeight="1">
      <c r="A42" s="134" t="s">
        <v>132</v>
      </c>
      <c r="B42" s="27" t="s">
        <v>65</v>
      </c>
      <c r="C42" s="135" t="s">
        <v>3</v>
      </c>
      <c r="D42" s="129" t="s">
        <v>4</v>
      </c>
      <c r="E42" s="129"/>
      <c r="F42" s="165">
        <f>F43</f>
        <v>35000</v>
      </c>
      <c r="G42" s="130">
        <f>G43</f>
        <v>35000</v>
      </c>
    </row>
    <row r="43" spans="1:7" ht="31.5" customHeight="1">
      <c r="A43" s="24" t="s">
        <v>87</v>
      </c>
      <c r="B43" s="20" t="s">
        <v>65</v>
      </c>
      <c r="C43" s="19" t="s">
        <v>3</v>
      </c>
      <c r="D43" s="20" t="s">
        <v>4</v>
      </c>
      <c r="E43" s="20" t="s">
        <v>88</v>
      </c>
      <c r="F43" s="155">
        <v>35000</v>
      </c>
      <c r="G43" s="21">
        <v>35000</v>
      </c>
    </row>
    <row r="44" spans="1:7" ht="21" customHeight="1">
      <c r="A44" s="134" t="s">
        <v>133</v>
      </c>
      <c r="B44" s="129" t="s">
        <v>258</v>
      </c>
      <c r="C44" s="135" t="s">
        <v>3</v>
      </c>
      <c r="D44" s="129" t="s">
        <v>4</v>
      </c>
      <c r="E44" s="129"/>
      <c r="F44" s="165">
        <f>F45</f>
        <v>0</v>
      </c>
      <c r="G44" s="130">
        <f>G45</f>
        <v>0</v>
      </c>
    </row>
    <row r="45" spans="1:7" ht="32.25" customHeight="1">
      <c r="A45" s="18" t="s">
        <v>120</v>
      </c>
      <c r="B45" s="20" t="s">
        <v>258</v>
      </c>
      <c r="C45" s="19" t="s">
        <v>3</v>
      </c>
      <c r="D45" s="20" t="s">
        <v>4</v>
      </c>
      <c r="E45" s="20" t="s">
        <v>78</v>
      </c>
      <c r="F45" s="155"/>
      <c r="G45" s="21"/>
    </row>
    <row r="46" spans="1:7" ht="18.75" customHeight="1">
      <c r="A46" s="58" t="s">
        <v>134</v>
      </c>
      <c r="B46" s="13"/>
      <c r="C46" s="59" t="s">
        <v>3</v>
      </c>
      <c r="D46" s="174" t="s">
        <v>5</v>
      </c>
      <c r="E46" s="174"/>
      <c r="F46" s="153">
        <f>F47+F49+F72+F51+F84+F58+F60+F80+F63+F86+F88</f>
        <v>182521000</v>
      </c>
      <c r="G46" s="60">
        <f>G47+G49+G72+G51+G84+G58+G60+G80+G63+G86+G88</f>
        <v>167209000</v>
      </c>
    </row>
    <row r="47" spans="1:7" ht="21" customHeight="1">
      <c r="A47" s="75" t="s">
        <v>175</v>
      </c>
      <c r="B47" s="77" t="s">
        <v>259</v>
      </c>
      <c r="C47" s="76" t="s">
        <v>3</v>
      </c>
      <c r="D47" s="175" t="s">
        <v>5</v>
      </c>
      <c r="E47" s="77"/>
      <c r="F47" s="158">
        <f>F48</f>
        <v>2450000</v>
      </c>
      <c r="G47" s="78">
        <f>G48</f>
        <v>2450000</v>
      </c>
    </row>
    <row r="48" spans="1:7" ht="30.75" customHeight="1">
      <c r="A48" s="18" t="s">
        <v>120</v>
      </c>
      <c r="B48" s="20" t="s">
        <v>259</v>
      </c>
      <c r="C48" s="70" t="s">
        <v>3</v>
      </c>
      <c r="D48" s="132" t="s">
        <v>5</v>
      </c>
      <c r="E48" s="20" t="s">
        <v>78</v>
      </c>
      <c r="F48" s="155">
        <v>2450000</v>
      </c>
      <c r="G48" s="21">
        <v>2450000</v>
      </c>
    </row>
    <row r="49" spans="1:7" ht="18.75" customHeight="1">
      <c r="A49" s="82" t="s">
        <v>176</v>
      </c>
      <c r="B49" s="67" t="s">
        <v>260</v>
      </c>
      <c r="C49" s="83" t="s">
        <v>3</v>
      </c>
      <c r="D49" s="176" t="s">
        <v>5</v>
      </c>
      <c r="E49" s="176"/>
      <c r="F49" s="154">
        <f>F50</f>
        <v>197000</v>
      </c>
      <c r="G49" s="68">
        <f>G50</f>
        <v>197000</v>
      </c>
    </row>
    <row r="50" spans="1:7" ht="29.25" customHeight="1">
      <c r="A50" s="80" t="s">
        <v>120</v>
      </c>
      <c r="B50" s="20" t="s">
        <v>260</v>
      </c>
      <c r="C50" s="72" t="s">
        <v>3</v>
      </c>
      <c r="D50" s="132" t="s">
        <v>5</v>
      </c>
      <c r="E50" s="132" t="s">
        <v>78</v>
      </c>
      <c r="F50" s="155">
        <v>197000</v>
      </c>
      <c r="G50" s="21">
        <v>197000</v>
      </c>
    </row>
    <row r="51" spans="1:7" ht="18" customHeight="1">
      <c r="A51" s="65" t="s">
        <v>177</v>
      </c>
      <c r="B51" s="67" t="s">
        <v>261</v>
      </c>
      <c r="C51" s="79" t="s">
        <v>3</v>
      </c>
      <c r="D51" s="176" t="s">
        <v>5</v>
      </c>
      <c r="E51" s="176"/>
      <c r="F51" s="154">
        <f>SUM(F52:F57)</f>
        <v>27245000</v>
      </c>
      <c r="G51" s="68">
        <f>SUM(G52:G57)</f>
        <v>27245000</v>
      </c>
    </row>
    <row r="52" spans="1:7" ht="25.5" customHeight="1">
      <c r="A52" s="18" t="s">
        <v>118</v>
      </c>
      <c r="B52" s="20" t="s">
        <v>261</v>
      </c>
      <c r="C52" s="70" t="s">
        <v>3</v>
      </c>
      <c r="D52" s="132" t="s">
        <v>5</v>
      </c>
      <c r="E52" s="47" t="s">
        <v>119</v>
      </c>
      <c r="F52" s="155">
        <v>50000</v>
      </c>
      <c r="G52" s="21">
        <v>50000</v>
      </c>
    </row>
    <row r="53" spans="1:7" ht="30.75" customHeight="1">
      <c r="A53" s="18" t="s">
        <v>120</v>
      </c>
      <c r="B53" s="20" t="s">
        <v>261</v>
      </c>
      <c r="C53" s="70" t="s">
        <v>3</v>
      </c>
      <c r="D53" s="132" t="s">
        <v>5</v>
      </c>
      <c r="E53" s="47" t="s">
        <v>78</v>
      </c>
      <c r="F53" s="155">
        <f>10129000+6159000</f>
        <v>16288000</v>
      </c>
      <c r="G53" s="21">
        <v>16288000</v>
      </c>
    </row>
    <row r="54" spans="1:7" ht="51" customHeight="1">
      <c r="A54" s="71" t="s">
        <v>124</v>
      </c>
      <c r="B54" s="20" t="s">
        <v>261</v>
      </c>
      <c r="C54" s="72" t="s">
        <v>3</v>
      </c>
      <c r="D54" s="132" t="s">
        <v>5</v>
      </c>
      <c r="E54" s="47" t="s">
        <v>125</v>
      </c>
      <c r="F54" s="155">
        <v>9775500</v>
      </c>
      <c r="G54" s="21">
        <v>9775500</v>
      </c>
    </row>
    <row r="55" spans="1:7" ht="74.25" customHeight="1">
      <c r="A55" s="80" t="s">
        <v>109</v>
      </c>
      <c r="B55" s="20" t="s">
        <v>261</v>
      </c>
      <c r="C55" s="72" t="s">
        <v>3</v>
      </c>
      <c r="D55" s="132" t="s">
        <v>5</v>
      </c>
      <c r="E55" s="47" t="s">
        <v>110</v>
      </c>
      <c r="F55" s="155">
        <v>161500</v>
      </c>
      <c r="G55" s="21">
        <v>161500</v>
      </c>
    </row>
    <row r="56" spans="1:7" ht="17.25" customHeight="1">
      <c r="A56" s="80" t="s">
        <v>111</v>
      </c>
      <c r="B56" s="20" t="s">
        <v>261</v>
      </c>
      <c r="C56" s="72" t="s">
        <v>3</v>
      </c>
      <c r="D56" s="132" t="s">
        <v>5</v>
      </c>
      <c r="E56" s="20" t="s">
        <v>112</v>
      </c>
      <c r="F56" s="155">
        <v>835000</v>
      </c>
      <c r="G56" s="21">
        <v>835000</v>
      </c>
    </row>
    <row r="57" spans="1:7" ht="16.5" customHeight="1">
      <c r="A57" s="80" t="s">
        <v>113</v>
      </c>
      <c r="B57" s="20" t="s">
        <v>261</v>
      </c>
      <c r="C57" s="72" t="s">
        <v>3</v>
      </c>
      <c r="D57" s="132" t="s">
        <v>5</v>
      </c>
      <c r="E57" s="20" t="s">
        <v>114</v>
      </c>
      <c r="F57" s="155">
        <v>135000</v>
      </c>
      <c r="G57" s="21">
        <v>135000</v>
      </c>
    </row>
    <row r="58" spans="1:7" ht="28.5" customHeight="1">
      <c r="A58" s="82" t="s">
        <v>178</v>
      </c>
      <c r="B58" s="67" t="s">
        <v>262</v>
      </c>
      <c r="C58" s="83" t="s">
        <v>3</v>
      </c>
      <c r="D58" s="176" t="s">
        <v>5</v>
      </c>
      <c r="E58" s="176"/>
      <c r="F58" s="154">
        <f>F59</f>
        <v>18000000</v>
      </c>
      <c r="G58" s="68">
        <f>G59</f>
        <v>18000000</v>
      </c>
    </row>
    <row r="59" spans="1:7" ht="51" customHeight="1">
      <c r="A59" s="71" t="s">
        <v>124</v>
      </c>
      <c r="B59" s="20" t="s">
        <v>262</v>
      </c>
      <c r="C59" s="72" t="s">
        <v>3</v>
      </c>
      <c r="D59" s="132" t="s">
        <v>5</v>
      </c>
      <c r="E59" s="132" t="s">
        <v>125</v>
      </c>
      <c r="F59" s="155">
        <v>18000000</v>
      </c>
      <c r="G59" s="21">
        <v>18000000</v>
      </c>
    </row>
    <row r="60" spans="1:7" ht="38.25" customHeight="1">
      <c r="A60" s="134" t="s">
        <v>127</v>
      </c>
      <c r="B60" s="129" t="s">
        <v>255</v>
      </c>
      <c r="C60" s="135" t="s">
        <v>3</v>
      </c>
      <c r="D60" s="129" t="s">
        <v>5</v>
      </c>
      <c r="E60" s="129"/>
      <c r="F60" s="165">
        <f>F61+F62</f>
        <v>2094000</v>
      </c>
      <c r="G60" s="130">
        <f>G61+G62</f>
        <v>1799000</v>
      </c>
    </row>
    <row r="61" spans="1:7" ht="27.75" customHeight="1">
      <c r="A61" s="24" t="s">
        <v>118</v>
      </c>
      <c r="B61" s="20" t="s">
        <v>255</v>
      </c>
      <c r="C61" s="19" t="s">
        <v>3</v>
      </c>
      <c r="D61" s="20" t="s">
        <v>5</v>
      </c>
      <c r="E61" s="20" t="s">
        <v>119</v>
      </c>
      <c r="F61" s="159">
        <v>1594000</v>
      </c>
      <c r="G61" s="84">
        <v>1349000</v>
      </c>
    </row>
    <row r="62" spans="1:7" ht="18" customHeight="1">
      <c r="A62" s="24" t="s">
        <v>128</v>
      </c>
      <c r="B62" s="20" t="s">
        <v>255</v>
      </c>
      <c r="C62" s="19" t="s">
        <v>3</v>
      </c>
      <c r="D62" s="20" t="s">
        <v>5</v>
      </c>
      <c r="E62" s="20" t="s">
        <v>129</v>
      </c>
      <c r="F62" s="155">
        <v>500000</v>
      </c>
      <c r="G62" s="21">
        <v>450000</v>
      </c>
    </row>
    <row r="63" spans="1:7" ht="80.25" customHeight="1">
      <c r="A63" s="85" t="s">
        <v>136</v>
      </c>
      <c r="B63" s="77" t="s">
        <v>263</v>
      </c>
      <c r="C63" s="86" t="s">
        <v>3</v>
      </c>
      <c r="D63" s="176" t="s">
        <v>5</v>
      </c>
      <c r="E63" s="176"/>
      <c r="F63" s="154">
        <f>SUM(F64:F71)</f>
        <v>121187000</v>
      </c>
      <c r="G63" s="68">
        <f>SUM(G64:G71)</f>
        <v>107391000</v>
      </c>
    </row>
    <row r="64" spans="1:7" ht="28.5" customHeight="1">
      <c r="A64" s="18" t="s">
        <v>116</v>
      </c>
      <c r="B64" s="20" t="s">
        <v>263</v>
      </c>
      <c r="C64" s="29" t="s">
        <v>3</v>
      </c>
      <c r="D64" s="20" t="s">
        <v>5</v>
      </c>
      <c r="E64" s="47" t="s">
        <v>117</v>
      </c>
      <c r="F64" s="155">
        <v>63290000</v>
      </c>
      <c r="G64" s="21">
        <v>56067000</v>
      </c>
    </row>
    <row r="65" spans="1:7" ht="26.25" customHeight="1">
      <c r="A65" s="18" t="s">
        <v>118</v>
      </c>
      <c r="B65" s="20" t="s">
        <v>263</v>
      </c>
      <c r="C65" s="29" t="s">
        <v>3</v>
      </c>
      <c r="D65" s="20" t="s">
        <v>5</v>
      </c>
      <c r="E65" s="47" t="s">
        <v>119</v>
      </c>
      <c r="F65" s="155">
        <v>909000</v>
      </c>
      <c r="G65" s="21">
        <v>803000</v>
      </c>
    </row>
    <row r="66" spans="1:7" ht="27" customHeight="1">
      <c r="A66" s="18" t="s">
        <v>85</v>
      </c>
      <c r="B66" s="20" t="s">
        <v>263</v>
      </c>
      <c r="C66" s="29" t="s">
        <v>3</v>
      </c>
      <c r="D66" s="20" t="s">
        <v>5</v>
      </c>
      <c r="E66" s="47" t="s">
        <v>86</v>
      </c>
      <c r="F66" s="155"/>
      <c r="G66" s="21"/>
    </row>
    <row r="67" spans="1:7" ht="31.5" customHeight="1">
      <c r="A67" s="18" t="s">
        <v>120</v>
      </c>
      <c r="B67" s="20" t="s">
        <v>263</v>
      </c>
      <c r="C67" s="29" t="s">
        <v>3</v>
      </c>
      <c r="D67" s="20" t="s">
        <v>5</v>
      </c>
      <c r="E67" s="47" t="s">
        <v>78</v>
      </c>
      <c r="F67" s="155">
        <v>2964000</v>
      </c>
      <c r="G67" s="21">
        <v>2617000</v>
      </c>
    </row>
    <row r="68" spans="1:7" ht="48" customHeight="1">
      <c r="A68" s="71" t="s">
        <v>124</v>
      </c>
      <c r="B68" s="20" t="s">
        <v>263</v>
      </c>
      <c r="C68" s="29" t="s">
        <v>3</v>
      </c>
      <c r="D68" s="20" t="s">
        <v>5</v>
      </c>
      <c r="E68" s="47" t="s">
        <v>125</v>
      </c>
      <c r="F68" s="155">
        <v>53935000</v>
      </c>
      <c r="G68" s="21">
        <v>47825000</v>
      </c>
    </row>
    <row r="69" spans="1:7" ht="75" customHeight="1">
      <c r="A69" s="18" t="s">
        <v>109</v>
      </c>
      <c r="B69" s="20" t="s">
        <v>263</v>
      </c>
      <c r="C69" s="29" t="s">
        <v>3</v>
      </c>
      <c r="D69" s="20" t="s">
        <v>5</v>
      </c>
      <c r="E69" s="47" t="s">
        <v>110</v>
      </c>
      <c r="F69" s="155"/>
      <c r="G69" s="21"/>
    </row>
    <row r="70" spans="1:7" ht="22.5" customHeight="1">
      <c r="A70" s="18" t="s">
        <v>111</v>
      </c>
      <c r="B70" s="20" t="s">
        <v>263</v>
      </c>
      <c r="C70" s="29" t="s">
        <v>3</v>
      </c>
      <c r="D70" s="20" t="s">
        <v>5</v>
      </c>
      <c r="E70" s="20" t="s">
        <v>112</v>
      </c>
      <c r="F70" s="155">
        <v>57000</v>
      </c>
      <c r="G70" s="21">
        <v>51000</v>
      </c>
    </row>
    <row r="71" spans="1:7" ht="16.5" customHeight="1">
      <c r="A71" s="18" t="s">
        <v>113</v>
      </c>
      <c r="B71" s="20" t="s">
        <v>263</v>
      </c>
      <c r="C71" s="29" t="s">
        <v>3</v>
      </c>
      <c r="D71" s="20" t="s">
        <v>5</v>
      </c>
      <c r="E71" s="20" t="s">
        <v>114</v>
      </c>
      <c r="F71" s="155">
        <v>32000</v>
      </c>
      <c r="G71" s="21">
        <v>28000</v>
      </c>
    </row>
    <row r="72" spans="1:7" ht="72" customHeight="1">
      <c r="A72" s="134" t="s">
        <v>135</v>
      </c>
      <c r="B72" s="129" t="s">
        <v>264</v>
      </c>
      <c r="C72" s="136" t="s">
        <v>3</v>
      </c>
      <c r="D72" s="133" t="s">
        <v>5</v>
      </c>
      <c r="E72" s="133"/>
      <c r="F72" s="165">
        <f>SUM(F73:F79)</f>
        <v>10678000</v>
      </c>
      <c r="G72" s="130">
        <f>SUM(G73:G79)</f>
        <v>9462000</v>
      </c>
    </row>
    <row r="73" spans="1:7" ht="24.75" customHeight="1">
      <c r="A73" s="18" t="s">
        <v>116</v>
      </c>
      <c r="B73" s="20" t="s">
        <v>264</v>
      </c>
      <c r="C73" s="70" t="s">
        <v>3</v>
      </c>
      <c r="D73" s="132" t="s">
        <v>5</v>
      </c>
      <c r="E73" s="47" t="s">
        <v>117</v>
      </c>
      <c r="F73" s="155">
        <v>6700000</v>
      </c>
      <c r="G73" s="21">
        <v>6287000</v>
      </c>
    </row>
    <row r="74" spans="1:7" ht="24.75" customHeight="1">
      <c r="A74" s="18" t="s">
        <v>118</v>
      </c>
      <c r="B74" s="20" t="s">
        <v>264</v>
      </c>
      <c r="C74" s="70" t="s">
        <v>3</v>
      </c>
      <c r="D74" s="132" t="s">
        <v>5</v>
      </c>
      <c r="E74" s="47" t="s">
        <v>119</v>
      </c>
      <c r="F74" s="155">
        <v>200000</v>
      </c>
      <c r="G74" s="21">
        <v>100000</v>
      </c>
    </row>
    <row r="75" spans="1:7" ht="27.75" customHeight="1">
      <c r="A75" s="18" t="s">
        <v>85</v>
      </c>
      <c r="B75" s="20" t="s">
        <v>264</v>
      </c>
      <c r="C75" s="70" t="s">
        <v>3</v>
      </c>
      <c r="D75" s="132" t="s">
        <v>5</v>
      </c>
      <c r="E75" s="47" t="s">
        <v>86</v>
      </c>
      <c r="F75" s="155"/>
      <c r="G75" s="21"/>
    </row>
    <row r="76" spans="1:7" ht="27.75" customHeight="1">
      <c r="A76" s="18" t="s">
        <v>120</v>
      </c>
      <c r="B76" s="20" t="s">
        <v>264</v>
      </c>
      <c r="C76" s="70" t="s">
        <v>3</v>
      </c>
      <c r="D76" s="132" t="s">
        <v>5</v>
      </c>
      <c r="E76" s="47" t="s">
        <v>78</v>
      </c>
      <c r="F76" s="155">
        <v>3453000</v>
      </c>
      <c r="G76" s="21">
        <v>2800000</v>
      </c>
    </row>
    <row r="77" spans="1:7" ht="24.75" customHeight="1">
      <c r="A77" s="18" t="s">
        <v>87</v>
      </c>
      <c r="B77" s="20" t="s">
        <v>264</v>
      </c>
      <c r="C77" s="70" t="s">
        <v>3</v>
      </c>
      <c r="D77" s="132" t="s">
        <v>5</v>
      </c>
      <c r="E77" s="47" t="s">
        <v>88</v>
      </c>
      <c r="F77" s="155">
        <v>250000</v>
      </c>
      <c r="G77" s="21">
        <v>200000</v>
      </c>
    </row>
    <row r="78" spans="1:7" ht="18" customHeight="1">
      <c r="A78" s="18" t="s">
        <v>111</v>
      </c>
      <c r="B78" s="20" t="s">
        <v>264</v>
      </c>
      <c r="C78" s="70" t="s">
        <v>3</v>
      </c>
      <c r="D78" s="132" t="s">
        <v>5</v>
      </c>
      <c r="E78" s="20" t="s">
        <v>112</v>
      </c>
      <c r="F78" s="155">
        <v>70000</v>
      </c>
      <c r="G78" s="21">
        <v>70000</v>
      </c>
    </row>
    <row r="79" spans="1:7" ht="18.75" customHeight="1">
      <c r="A79" s="18" t="s">
        <v>113</v>
      </c>
      <c r="B79" s="20" t="s">
        <v>264</v>
      </c>
      <c r="C79" s="70" t="s">
        <v>3</v>
      </c>
      <c r="D79" s="132" t="s">
        <v>5</v>
      </c>
      <c r="E79" s="20" t="s">
        <v>114</v>
      </c>
      <c r="F79" s="155">
        <v>5000</v>
      </c>
      <c r="G79" s="21">
        <v>5000</v>
      </c>
    </row>
    <row r="80" spans="1:7" ht="27" customHeight="1">
      <c r="A80" s="134" t="s">
        <v>130</v>
      </c>
      <c r="B80" s="129" t="s">
        <v>256</v>
      </c>
      <c r="C80" s="135" t="s">
        <v>3</v>
      </c>
      <c r="D80" s="129" t="s">
        <v>5</v>
      </c>
      <c r="E80" s="129"/>
      <c r="F80" s="165">
        <f>SUM(F81:F83)</f>
        <v>90000</v>
      </c>
      <c r="G80" s="130">
        <f>SUM(G81:G83)</f>
        <v>85000</v>
      </c>
    </row>
    <row r="81" spans="1:7" ht="25.5">
      <c r="A81" s="18" t="s">
        <v>116</v>
      </c>
      <c r="B81" s="20" t="s">
        <v>256</v>
      </c>
      <c r="C81" s="29" t="s">
        <v>3</v>
      </c>
      <c r="D81" s="20" t="s">
        <v>5</v>
      </c>
      <c r="E81" s="20" t="s">
        <v>117</v>
      </c>
      <c r="F81" s="155">
        <v>15000</v>
      </c>
      <c r="G81" s="21">
        <v>15000</v>
      </c>
    </row>
    <row r="82" spans="1:7" ht="30.75" customHeight="1">
      <c r="A82" s="18" t="s">
        <v>120</v>
      </c>
      <c r="B82" s="20" t="s">
        <v>256</v>
      </c>
      <c r="C82" s="29" t="s">
        <v>3</v>
      </c>
      <c r="D82" s="20" t="s">
        <v>5</v>
      </c>
      <c r="E82" s="20" t="s">
        <v>78</v>
      </c>
      <c r="F82" s="155">
        <v>60000</v>
      </c>
      <c r="G82" s="21">
        <v>55000</v>
      </c>
    </row>
    <row r="83" spans="1:7" ht="20.25" customHeight="1">
      <c r="A83" s="24" t="s">
        <v>128</v>
      </c>
      <c r="B83" s="20" t="s">
        <v>256</v>
      </c>
      <c r="C83" s="29" t="s">
        <v>3</v>
      </c>
      <c r="D83" s="20" t="s">
        <v>5</v>
      </c>
      <c r="E83" s="20" t="s">
        <v>129</v>
      </c>
      <c r="F83" s="155">
        <v>15000</v>
      </c>
      <c r="G83" s="21">
        <v>15000</v>
      </c>
    </row>
    <row r="84" spans="1:7" ht="16.5" customHeight="1">
      <c r="A84" s="142" t="s">
        <v>133</v>
      </c>
      <c r="B84" s="129" t="s">
        <v>258</v>
      </c>
      <c r="C84" s="143" t="s">
        <v>3</v>
      </c>
      <c r="D84" s="129" t="s">
        <v>5</v>
      </c>
      <c r="E84" s="129"/>
      <c r="F84" s="165">
        <f>F85</f>
        <v>0</v>
      </c>
      <c r="G84" s="130">
        <f>G85</f>
        <v>0</v>
      </c>
    </row>
    <row r="85" spans="1:7" ht="24.75" customHeight="1">
      <c r="A85" s="80" t="s">
        <v>120</v>
      </c>
      <c r="B85" s="20" t="s">
        <v>258</v>
      </c>
      <c r="C85" s="29" t="s">
        <v>3</v>
      </c>
      <c r="D85" s="20" t="s">
        <v>5</v>
      </c>
      <c r="E85" s="20" t="s">
        <v>78</v>
      </c>
      <c r="F85" s="155"/>
      <c r="G85" s="21"/>
    </row>
    <row r="86" spans="1:7" ht="52.5" customHeight="1">
      <c r="A86" s="85" t="s">
        <v>137</v>
      </c>
      <c r="B86" s="77" t="s">
        <v>265</v>
      </c>
      <c r="C86" s="86" t="s">
        <v>3</v>
      </c>
      <c r="D86" s="176" t="s">
        <v>5</v>
      </c>
      <c r="E86" s="176"/>
      <c r="F86" s="154">
        <f>F87</f>
        <v>0</v>
      </c>
      <c r="G86" s="68">
        <f>G87</f>
        <v>0</v>
      </c>
    </row>
    <row r="87" spans="1:7" ht="22.5" customHeight="1">
      <c r="A87" s="18" t="s">
        <v>116</v>
      </c>
      <c r="B87" s="20" t="s">
        <v>265</v>
      </c>
      <c r="C87" s="29" t="s">
        <v>3</v>
      </c>
      <c r="D87" s="20" t="s">
        <v>5</v>
      </c>
      <c r="E87" s="47" t="s">
        <v>117</v>
      </c>
      <c r="F87" s="155"/>
      <c r="G87" s="21"/>
    </row>
    <row r="88" spans="1:7" ht="42.75" customHeight="1">
      <c r="A88" s="85" t="s">
        <v>138</v>
      </c>
      <c r="B88" s="77" t="s">
        <v>66</v>
      </c>
      <c r="C88" s="86" t="s">
        <v>3</v>
      </c>
      <c r="D88" s="176" t="s">
        <v>5</v>
      </c>
      <c r="E88" s="176"/>
      <c r="F88" s="154">
        <f>F89+F90</f>
        <v>580000</v>
      </c>
      <c r="G88" s="68">
        <f>G89+G90</f>
        <v>580000</v>
      </c>
    </row>
    <row r="89" spans="1:7" ht="26.25" customHeight="1">
      <c r="A89" s="18" t="s">
        <v>120</v>
      </c>
      <c r="B89" s="20" t="s">
        <v>66</v>
      </c>
      <c r="C89" s="29" t="s">
        <v>3</v>
      </c>
      <c r="D89" s="20" t="s">
        <v>5</v>
      </c>
      <c r="E89" s="47" t="s">
        <v>78</v>
      </c>
      <c r="F89" s="155">
        <v>280000</v>
      </c>
      <c r="G89" s="21">
        <v>280000</v>
      </c>
    </row>
    <row r="90" spans="1:7" ht="15">
      <c r="A90" s="24" t="s">
        <v>128</v>
      </c>
      <c r="B90" s="20" t="s">
        <v>66</v>
      </c>
      <c r="C90" s="29" t="s">
        <v>3</v>
      </c>
      <c r="D90" s="20" t="s">
        <v>5</v>
      </c>
      <c r="E90" s="47" t="s">
        <v>129</v>
      </c>
      <c r="F90" s="155">
        <v>300000</v>
      </c>
      <c r="G90" s="21">
        <v>300000</v>
      </c>
    </row>
    <row r="91" spans="1:7" ht="16.5" customHeight="1">
      <c r="A91" s="58" t="s">
        <v>140</v>
      </c>
      <c r="B91" s="13"/>
      <c r="C91" s="59" t="s">
        <v>3</v>
      </c>
      <c r="D91" s="13" t="s">
        <v>6</v>
      </c>
      <c r="E91" s="13"/>
      <c r="F91" s="160">
        <f>F92</f>
        <v>11582200</v>
      </c>
      <c r="G91" s="14">
        <f>G92</f>
        <v>11582200</v>
      </c>
    </row>
    <row r="92" spans="1:7" ht="30" customHeight="1">
      <c r="A92" s="69" t="s">
        <v>179</v>
      </c>
      <c r="B92" s="67" t="s">
        <v>266</v>
      </c>
      <c r="C92" s="79" t="s">
        <v>3</v>
      </c>
      <c r="D92" s="67" t="s">
        <v>6</v>
      </c>
      <c r="E92" s="67"/>
      <c r="F92" s="154">
        <f>SUM(F93:F99)</f>
        <v>11582200</v>
      </c>
      <c r="G92" s="68">
        <f>SUM(G93:G99)</f>
        <v>11582200</v>
      </c>
    </row>
    <row r="93" spans="1:7" ht="34.5" customHeight="1">
      <c r="A93" s="18" t="s">
        <v>116</v>
      </c>
      <c r="B93" s="20" t="s">
        <v>266</v>
      </c>
      <c r="C93" s="70" t="s">
        <v>3</v>
      </c>
      <c r="D93" s="20" t="s">
        <v>6</v>
      </c>
      <c r="E93" s="47" t="s">
        <v>117</v>
      </c>
      <c r="F93" s="155">
        <v>9631200</v>
      </c>
      <c r="G93" s="21">
        <v>9631200</v>
      </c>
    </row>
    <row r="94" spans="1:7" ht="30" customHeight="1">
      <c r="A94" s="18" t="s">
        <v>118</v>
      </c>
      <c r="B94" s="20" t="s">
        <v>266</v>
      </c>
      <c r="C94" s="70" t="s">
        <v>3</v>
      </c>
      <c r="D94" s="20" t="s">
        <v>6</v>
      </c>
      <c r="E94" s="47" t="s">
        <v>119</v>
      </c>
      <c r="F94" s="155">
        <v>130000</v>
      </c>
      <c r="G94" s="21">
        <v>130000</v>
      </c>
    </row>
    <row r="95" spans="1:7" ht="26.25" customHeight="1">
      <c r="A95" s="18" t="s">
        <v>85</v>
      </c>
      <c r="B95" s="20" t="s">
        <v>266</v>
      </c>
      <c r="C95" s="70" t="s">
        <v>3</v>
      </c>
      <c r="D95" s="20" t="s">
        <v>6</v>
      </c>
      <c r="E95" s="47" t="s">
        <v>86</v>
      </c>
      <c r="F95" s="155">
        <v>81000</v>
      </c>
      <c r="G95" s="21">
        <v>81000</v>
      </c>
    </row>
    <row r="96" spans="1:7" ht="30" customHeight="1">
      <c r="A96" s="18" t="s">
        <v>120</v>
      </c>
      <c r="B96" s="20" t="s">
        <v>266</v>
      </c>
      <c r="C96" s="70" t="s">
        <v>3</v>
      </c>
      <c r="D96" s="20" t="s">
        <v>6</v>
      </c>
      <c r="E96" s="47" t="s">
        <v>78</v>
      </c>
      <c r="F96" s="155">
        <v>485000</v>
      </c>
      <c r="G96" s="21">
        <v>485000</v>
      </c>
    </row>
    <row r="97" spans="1:7" ht="25.5" customHeight="1">
      <c r="A97" s="18" t="s">
        <v>111</v>
      </c>
      <c r="B97" s="20" t="s">
        <v>266</v>
      </c>
      <c r="C97" s="70" t="s">
        <v>3</v>
      </c>
      <c r="D97" s="20" t="s">
        <v>6</v>
      </c>
      <c r="E97" s="20" t="s">
        <v>112</v>
      </c>
      <c r="F97" s="155">
        <v>40000</v>
      </c>
      <c r="G97" s="21">
        <v>40000</v>
      </c>
    </row>
    <row r="98" spans="1:7" ht="18.75" customHeight="1">
      <c r="A98" s="18" t="s">
        <v>113</v>
      </c>
      <c r="B98" s="20" t="s">
        <v>266</v>
      </c>
      <c r="C98" s="70" t="s">
        <v>3</v>
      </c>
      <c r="D98" s="20" t="s">
        <v>6</v>
      </c>
      <c r="E98" s="20" t="s">
        <v>114</v>
      </c>
      <c r="F98" s="155">
        <v>40000</v>
      </c>
      <c r="G98" s="21">
        <v>40000</v>
      </c>
    </row>
    <row r="99" spans="1:7" ht="18" customHeight="1">
      <c r="A99" s="41" t="s">
        <v>103</v>
      </c>
      <c r="B99" s="20" t="s">
        <v>266</v>
      </c>
      <c r="C99" s="70" t="s">
        <v>3</v>
      </c>
      <c r="D99" s="20" t="s">
        <v>6</v>
      </c>
      <c r="E99" s="20" t="s">
        <v>104</v>
      </c>
      <c r="F99" s="155">
        <f>2000000-200000-590000-35000</f>
        <v>1175000</v>
      </c>
      <c r="G99" s="21">
        <f>2000000-200000-590000-35000</f>
        <v>1175000</v>
      </c>
    </row>
    <row r="100" spans="1:8" ht="33.75" customHeight="1">
      <c r="A100" s="122" t="s">
        <v>7</v>
      </c>
      <c r="B100" s="120" t="s">
        <v>183</v>
      </c>
      <c r="C100" s="119"/>
      <c r="D100" s="120"/>
      <c r="E100" s="120"/>
      <c r="F100" s="161">
        <f>F101</f>
        <v>200000</v>
      </c>
      <c r="G100" s="121">
        <f>G101</f>
        <v>200000</v>
      </c>
      <c r="H100" s="140"/>
    </row>
    <row r="101" spans="1:7" ht="18" customHeight="1">
      <c r="A101" s="51" t="s">
        <v>139</v>
      </c>
      <c r="B101" s="87"/>
      <c r="C101" s="52" t="s">
        <v>3</v>
      </c>
      <c r="D101" s="87" t="s">
        <v>3</v>
      </c>
      <c r="E101" s="178"/>
      <c r="F101" s="162">
        <f>F102+F105</f>
        <v>200000</v>
      </c>
      <c r="G101" s="88">
        <f>G102+G105</f>
        <v>200000</v>
      </c>
    </row>
    <row r="102" spans="1:7" ht="25.5">
      <c r="A102" s="89" t="s">
        <v>181</v>
      </c>
      <c r="B102" s="129" t="s">
        <v>267</v>
      </c>
      <c r="C102" s="90" t="s">
        <v>3</v>
      </c>
      <c r="D102" s="27" t="s">
        <v>3</v>
      </c>
      <c r="E102" s="27"/>
      <c r="F102" s="157">
        <f>SUM(F103:F104)</f>
        <v>0</v>
      </c>
      <c r="G102" s="28">
        <f>SUM(G103:G104)</f>
        <v>0</v>
      </c>
    </row>
    <row r="103" spans="1:7" ht="26.25" customHeight="1">
      <c r="A103" s="18" t="s">
        <v>120</v>
      </c>
      <c r="B103" s="20" t="s">
        <v>267</v>
      </c>
      <c r="C103" s="70" t="s">
        <v>3</v>
      </c>
      <c r="D103" s="132" t="s">
        <v>3</v>
      </c>
      <c r="E103" s="20" t="s">
        <v>78</v>
      </c>
      <c r="F103" s="155"/>
      <c r="G103" s="21"/>
    </row>
    <row r="104" spans="1:7" ht="17.25" customHeight="1">
      <c r="A104" s="24" t="s">
        <v>128</v>
      </c>
      <c r="B104" s="20" t="s">
        <v>267</v>
      </c>
      <c r="C104" s="70" t="s">
        <v>3</v>
      </c>
      <c r="D104" s="132" t="s">
        <v>3</v>
      </c>
      <c r="E104" s="132" t="s">
        <v>129</v>
      </c>
      <c r="F104" s="155"/>
      <c r="G104" s="21"/>
    </row>
    <row r="105" spans="1:7" ht="37.5" customHeight="1">
      <c r="A105" s="89" t="s">
        <v>182</v>
      </c>
      <c r="B105" s="27" t="s">
        <v>8</v>
      </c>
      <c r="C105" s="90" t="s">
        <v>3</v>
      </c>
      <c r="D105" s="27" t="s">
        <v>3</v>
      </c>
      <c r="E105" s="27"/>
      <c r="F105" s="157">
        <f>SUM(F106:F107)</f>
        <v>200000</v>
      </c>
      <c r="G105" s="28">
        <f>SUM(G106:G107)</f>
        <v>200000</v>
      </c>
    </row>
    <row r="106" spans="1:7" ht="25.5">
      <c r="A106" s="18" t="s">
        <v>120</v>
      </c>
      <c r="B106" s="20" t="s">
        <v>8</v>
      </c>
      <c r="C106" s="70" t="s">
        <v>3</v>
      </c>
      <c r="D106" s="132" t="s">
        <v>3</v>
      </c>
      <c r="E106" s="20" t="s">
        <v>78</v>
      </c>
      <c r="F106" s="155">
        <v>89000</v>
      </c>
      <c r="G106" s="21">
        <v>89000</v>
      </c>
    </row>
    <row r="107" spans="1:7" ht="15" customHeight="1">
      <c r="A107" s="24" t="s">
        <v>128</v>
      </c>
      <c r="B107" s="20" t="s">
        <v>8</v>
      </c>
      <c r="C107" s="70" t="s">
        <v>3</v>
      </c>
      <c r="D107" s="132" t="s">
        <v>3</v>
      </c>
      <c r="E107" s="132" t="s">
        <v>129</v>
      </c>
      <c r="F107" s="155">
        <v>111000</v>
      </c>
      <c r="G107" s="21">
        <v>111000</v>
      </c>
    </row>
    <row r="108" spans="1:7" ht="29.25">
      <c r="A108" s="122" t="s">
        <v>9</v>
      </c>
      <c r="B108" s="120" t="s">
        <v>185</v>
      </c>
      <c r="C108" s="119"/>
      <c r="D108" s="120"/>
      <c r="E108" s="120"/>
      <c r="F108" s="161">
        <f>F110</f>
        <v>1000000</v>
      </c>
      <c r="G108" s="121">
        <f>G110</f>
        <v>1000000</v>
      </c>
    </row>
    <row r="109" spans="1:7" ht="15">
      <c r="A109" s="58" t="s">
        <v>140</v>
      </c>
      <c r="B109" s="13"/>
      <c r="C109" s="59" t="s">
        <v>3</v>
      </c>
      <c r="D109" s="13" t="s">
        <v>6</v>
      </c>
      <c r="E109" s="13"/>
      <c r="F109" s="160">
        <f>F110</f>
        <v>1000000</v>
      </c>
      <c r="G109" s="14">
        <f>G110</f>
        <v>1000000</v>
      </c>
    </row>
    <row r="110" spans="1:7" ht="25.5">
      <c r="A110" s="134" t="s">
        <v>9</v>
      </c>
      <c r="B110" s="129" t="s">
        <v>11</v>
      </c>
      <c r="C110" s="136" t="s">
        <v>3</v>
      </c>
      <c r="D110" s="129" t="s">
        <v>6</v>
      </c>
      <c r="E110" s="129"/>
      <c r="F110" s="165">
        <f>F111+F112+F113+F114</f>
        <v>1000000</v>
      </c>
      <c r="G110" s="130">
        <f>G111+G112+G113+G114</f>
        <v>1000000</v>
      </c>
    </row>
    <row r="111" spans="1:7" ht="38.25">
      <c r="A111" s="18" t="s">
        <v>107</v>
      </c>
      <c r="B111" s="20" t="s">
        <v>11</v>
      </c>
      <c r="C111" s="70" t="s">
        <v>3</v>
      </c>
      <c r="D111" s="20" t="s">
        <v>6</v>
      </c>
      <c r="E111" s="47" t="s">
        <v>108</v>
      </c>
      <c r="F111" s="163"/>
      <c r="G111" s="1"/>
    </row>
    <row r="112" spans="1:7" ht="25.5">
      <c r="A112" s="18" t="s">
        <v>120</v>
      </c>
      <c r="B112" s="20" t="s">
        <v>11</v>
      </c>
      <c r="C112" s="70" t="s">
        <v>3</v>
      </c>
      <c r="D112" s="20" t="s">
        <v>6</v>
      </c>
      <c r="E112" s="47" t="s">
        <v>78</v>
      </c>
      <c r="F112" s="155">
        <v>200000</v>
      </c>
      <c r="G112" s="21">
        <v>200000</v>
      </c>
    </row>
    <row r="113" spans="1:7" ht="15">
      <c r="A113" s="24" t="s">
        <v>128</v>
      </c>
      <c r="B113" s="20" t="s">
        <v>11</v>
      </c>
      <c r="C113" s="70" t="s">
        <v>3</v>
      </c>
      <c r="D113" s="20" t="s">
        <v>6</v>
      </c>
      <c r="E113" s="47" t="s">
        <v>129</v>
      </c>
      <c r="F113" s="155">
        <v>800000</v>
      </c>
      <c r="G113" s="21">
        <v>800000</v>
      </c>
    </row>
    <row r="114" spans="1:7" ht="52.5" customHeight="1">
      <c r="A114" s="69" t="s">
        <v>184</v>
      </c>
      <c r="B114" s="124" t="s">
        <v>268</v>
      </c>
      <c r="C114" s="123" t="s">
        <v>3</v>
      </c>
      <c r="D114" s="124" t="s">
        <v>6</v>
      </c>
      <c r="E114" s="179"/>
      <c r="F114" s="164">
        <f>F115</f>
        <v>0</v>
      </c>
      <c r="G114" s="125">
        <f>G115</f>
        <v>0</v>
      </c>
    </row>
    <row r="115" spans="1:7" ht="25.5">
      <c r="A115" s="18" t="s">
        <v>120</v>
      </c>
      <c r="B115" s="20" t="s">
        <v>268</v>
      </c>
      <c r="C115" s="70" t="s">
        <v>3</v>
      </c>
      <c r="D115" s="20" t="s">
        <v>6</v>
      </c>
      <c r="E115" s="47" t="s">
        <v>78</v>
      </c>
      <c r="F115" s="155"/>
      <c r="G115" s="21"/>
    </row>
    <row r="116" spans="1:7" ht="32.25" customHeight="1">
      <c r="A116" s="122" t="s">
        <v>10</v>
      </c>
      <c r="B116" s="120" t="s">
        <v>235</v>
      </c>
      <c r="C116" s="119"/>
      <c r="D116" s="120"/>
      <c r="E116" s="120"/>
      <c r="F116" s="161">
        <f>F118</f>
        <v>6500000</v>
      </c>
      <c r="G116" s="121">
        <f>G118</f>
        <v>6500000</v>
      </c>
    </row>
    <row r="117" spans="1:7" ht="16.5" customHeight="1">
      <c r="A117" s="58" t="s">
        <v>140</v>
      </c>
      <c r="B117" s="13"/>
      <c r="C117" s="59" t="s">
        <v>3</v>
      </c>
      <c r="D117" s="13" t="s">
        <v>6</v>
      </c>
      <c r="E117" s="13"/>
      <c r="F117" s="160">
        <f>F118</f>
        <v>6500000</v>
      </c>
      <c r="G117" s="14">
        <f>G118</f>
        <v>6500000</v>
      </c>
    </row>
    <row r="118" spans="1:7" ht="30" customHeight="1">
      <c r="A118" s="134" t="s">
        <v>10</v>
      </c>
      <c r="B118" s="129" t="s">
        <v>269</v>
      </c>
      <c r="C118" s="136" t="s">
        <v>3</v>
      </c>
      <c r="D118" s="129" t="s">
        <v>6</v>
      </c>
      <c r="E118" s="129"/>
      <c r="F118" s="165">
        <f>F119+F120</f>
        <v>6500000</v>
      </c>
      <c r="G118" s="130">
        <f>G119+G120</f>
        <v>6500000</v>
      </c>
    </row>
    <row r="119" spans="1:7" ht="25.5">
      <c r="A119" s="18" t="s">
        <v>120</v>
      </c>
      <c r="B119" s="20" t="s">
        <v>269</v>
      </c>
      <c r="C119" s="70" t="s">
        <v>3</v>
      </c>
      <c r="D119" s="20" t="s">
        <v>6</v>
      </c>
      <c r="E119" s="47" t="s">
        <v>78</v>
      </c>
      <c r="F119" s="155">
        <v>500000</v>
      </c>
      <c r="G119" s="21">
        <v>500000</v>
      </c>
    </row>
    <row r="120" spans="1:7" ht="15">
      <c r="A120" s="24" t="s">
        <v>128</v>
      </c>
      <c r="B120" s="20" t="s">
        <v>269</v>
      </c>
      <c r="C120" s="70" t="s">
        <v>3</v>
      </c>
      <c r="D120" s="20" t="s">
        <v>6</v>
      </c>
      <c r="E120" s="47" t="s">
        <v>129</v>
      </c>
      <c r="F120" s="155">
        <v>6000000</v>
      </c>
      <c r="G120" s="21">
        <v>6000000</v>
      </c>
    </row>
    <row r="121" spans="1:7" ht="15">
      <c r="A121" s="122" t="s">
        <v>226</v>
      </c>
      <c r="B121" s="120" t="s">
        <v>270</v>
      </c>
      <c r="C121" s="119"/>
      <c r="D121" s="120"/>
      <c r="E121" s="120"/>
      <c r="F121" s="161">
        <f>F122+F128</f>
        <v>20407000</v>
      </c>
      <c r="G121" s="121">
        <f>G122+G128</f>
        <v>18088400</v>
      </c>
    </row>
    <row r="122" spans="1:7" ht="15">
      <c r="A122" s="58" t="s">
        <v>150</v>
      </c>
      <c r="B122" s="13"/>
      <c r="C122" s="59" t="s">
        <v>34</v>
      </c>
      <c r="D122" s="13" t="s">
        <v>35</v>
      </c>
      <c r="E122" s="13"/>
      <c r="F122" s="160">
        <f>F123</f>
        <v>40000</v>
      </c>
      <c r="G122" s="14">
        <f>G123</f>
        <v>40000</v>
      </c>
    </row>
    <row r="123" spans="1:7" ht="32.25" customHeight="1">
      <c r="A123" s="134" t="s">
        <v>130</v>
      </c>
      <c r="B123" s="129" t="s">
        <v>271</v>
      </c>
      <c r="C123" s="135" t="s">
        <v>34</v>
      </c>
      <c r="D123" s="129" t="s">
        <v>35</v>
      </c>
      <c r="E123" s="129"/>
      <c r="F123" s="165">
        <f>F124</f>
        <v>40000</v>
      </c>
      <c r="G123" s="130">
        <f>G124</f>
        <v>40000</v>
      </c>
    </row>
    <row r="124" spans="1:7" ht="25.5">
      <c r="A124" s="24" t="s">
        <v>87</v>
      </c>
      <c r="B124" s="20" t="s">
        <v>271</v>
      </c>
      <c r="C124" s="19" t="s">
        <v>34</v>
      </c>
      <c r="D124" s="20" t="s">
        <v>35</v>
      </c>
      <c r="E124" s="20" t="s">
        <v>88</v>
      </c>
      <c r="F124" s="159">
        <v>40000</v>
      </c>
      <c r="G124" s="84">
        <v>40000</v>
      </c>
    </row>
    <row r="125" spans="1:7" ht="25.5">
      <c r="A125" s="134" t="s">
        <v>156</v>
      </c>
      <c r="B125" s="129" t="s">
        <v>272</v>
      </c>
      <c r="C125" s="135" t="s">
        <v>34</v>
      </c>
      <c r="D125" s="129" t="s">
        <v>35</v>
      </c>
      <c r="E125" s="129"/>
      <c r="F125" s="165">
        <f>SUM(F126:F127)</f>
        <v>0</v>
      </c>
      <c r="G125" s="130">
        <f>SUM(G126:G127)</f>
        <v>0</v>
      </c>
    </row>
    <row r="126" spans="1:7" ht="25.5">
      <c r="A126" s="24" t="s">
        <v>87</v>
      </c>
      <c r="B126" s="20" t="s">
        <v>272</v>
      </c>
      <c r="C126" s="94" t="s">
        <v>34</v>
      </c>
      <c r="D126" s="20" t="s">
        <v>35</v>
      </c>
      <c r="E126" s="20" t="s">
        <v>88</v>
      </c>
      <c r="F126" s="155"/>
      <c r="G126" s="21"/>
    </row>
    <row r="127" spans="1:7" ht="25.5">
      <c r="A127" s="24" t="s">
        <v>87</v>
      </c>
      <c r="B127" s="20" t="s">
        <v>272</v>
      </c>
      <c r="C127" s="94" t="s">
        <v>34</v>
      </c>
      <c r="D127" s="20" t="s">
        <v>35</v>
      </c>
      <c r="E127" s="20" t="s">
        <v>129</v>
      </c>
      <c r="F127" s="155"/>
      <c r="G127" s="21"/>
    </row>
    <row r="128" spans="1:7" ht="15">
      <c r="A128" s="22" t="s">
        <v>157</v>
      </c>
      <c r="B128" s="100"/>
      <c r="C128" s="12" t="s">
        <v>34</v>
      </c>
      <c r="D128" s="13" t="s">
        <v>58</v>
      </c>
      <c r="E128" s="100"/>
      <c r="F128" s="160">
        <f>F129+F131+F134</f>
        <v>20367000</v>
      </c>
      <c r="G128" s="14">
        <f>G129+G131+G134</f>
        <v>18048400</v>
      </c>
    </row>
    <row r="129" spans="1:7" ht="72" customHeight="1">
      <c r="A129" s="134" t="s">
        <v>158</v>
      </c>
      <c r="B129" s="129" t="s">
        <v>273</v>
      </c>
      <c r="C129" s="136" t="s">
        <v>34</v>
      </c>
      <c r="D129" s="133" t="s">
        <v>58</v>
      </c>
      <c r="E129" s="133"/>
      <c r="F129" s="165">
        <f>F130</f>
        <v>16821000</v>
      </c>
      <c r="G129" s="130">
        <f>G130</f>
        <v>14906400</v>
      </c>
    </row>
    <row r="130" spans="1:7" ht="25.5">
      <c r="A130" s="24" t="s">
        <v>87</v>
      </c>
      <c r="B130" s="20" t="s">
        <v>273</v>
      </c>
      <c r="C130" s="70" t="s">
        <v>34</v>
      </c>
      <c r="D130" s="132" t="s">
        <v>58</v>
      </c>
      <c r="E130" s="132" t="s">
        <v>88</v>
      </c>
      <c r="F130" s="155">
        <v>16821000</v>
      </c>
      <c r="G130" s="21">
        <v>14906400</v>
      </c>
    </row>
    <row r="131" spans="1:7" ht="57.75" customHeight="1">
      <c r="A131" s="134" t="s">
        <v>162</v>
      </c>
      <c r="B131" s="129" t="s">
        <v>274</v>
      </c>
      <c r="C131" s="136" t="s">
        <v>34</v>
      </c>
      <c r="D131" s="133" t="s">
        <v>58</v>
      </c>
      <c r="E131" s="133"/>
      <c r="F131" s="165">
        <f>F132+F133</f>
        <v>3546000</v>
      </c>
      <c r="G131" s="130">
        <f>G132+G133</f>
        <v>3142000</v>
      </c>
    </row>
    <row r="132" spans="1:7" ht="25.5">
      <c r="A132" s="24" t="s">
        <v>87</v>
      </c>
      <c r="B132" s="20" t="s">
        <v>274</v>
      </c>
      <c r="C132" s="70" t="s">
        <v>34</v>
      </c>
      <c r="D132" s="132" t="s">
        <v>58</v>
      </c>
      <c r="E132" s="132" t="s">
        <v>88</v>
      </c>
      <c r="F132" s="155">
        <v>3364000</v>
      </c>
      <c r="G132" s="21">
        <v>2981000</v>
      </c>
    </row>
    <row r="133" spans="1:7" ht="15">
      <c r="A133" s="24" t="s">
        <v>128</v>
      </c>
      <c r="B133" s="20" t="s">
        <v>274</v>
      </c>
      <c r="C133" s="70" t="s">
        <v>163</v>
      </c>
      <c r="D133" s="132" t="s">
        <v>58</v>
      </c>
      <c r="E133" s="132" t="s">
        <v>129</v>
      </c>
      <c r="F133" s="155">
        <v>182000</v>
      </c>
      <c r="G133" s="21">
        <v>161000</v>
      </c>
    </row>
    <row r="134" spans="1:7" ht="29.25" customHeight="1">
      <c r="A134" s="137" t="s">
        <v>166</v>
      </c>
      <c r="B134" s="129" t="s">
        <v>275</v>
      </c>
      <c r="C134" s="136" t="s">
        <v>34</v>
      </c>
      <c r="D134" s="133" t="s">
        <v>58</v>
      </c>
      <c r="E134" s="133"/>
      <c r="F134" s="165">
        <f>F135+F136</f>
        <v>0</v>
      </c>
      <c r="G134" s="130">
        <f>G135+G136</f>
        <v>0</v>
      </c>
    </row>
    <row r="135" spans="1:7" ht="30.75" customHeight="1">
      <c r="A135" s="18" t="s">
        <v>77</v>
      </c>
      <c r="B135" s="20" t="s">
        <v>275</v>
      </c>
      <c r="C135" s="70" t="s">
        <v>34</v>
      </c>
      <c r="D135" s="132" t="s">
        <v>58</v>
      </c>
      <c r="E135" s="132" t="s">
        <v>78</v>
      </c>
      <c r="F135" s="155"/>
      <c r="G135" s="21"/>
    </row>
    <row r="136" spans="1:7" ht="15">
      <c r="A136" s="24" t="s">
        <v>128</v>
      </c>
      <c r="B136" s="20" t="s">
        <v>275</v>
      </c>
      <c r="C136" s="70" t="s">
        <v>34</v>
      </c>
      <c r="D136" s="132" t="s">
        <v>58</v>
      </c>
      <c r="E136" s="132" t="s">
        <v>129</v>
      </c>
      <c r="F136" s="155"/>
      <c r="G136" s="21"/>
    </row>
    <row r="137" spans="1:7" ht="31.5" customHeight="1">
      <c r="A137" s="9" t="s">
        <v>61</v>
      </c>
      <c r="B137" s="10" t="s">
        <v>12</v>
      </c>
      <c r="C137" s="10"/>
      <c r="D137" s="10"/>
      <c r="E137" s="10"/>
      <c r="F137" s="152">
        <f>F138</f>
        <v>275300</v>
      </c>
      <c r="G137" s="11">
        <f>G138</f>
        <v>275300</v>
      </c>
    </row>
    <row r="138" spans="1:7" ht="15">
      <c r="A138" s="51" t="s">
        <v>139</v>
      </c>
      <c r="B138" s="87"/>
      <c r="C138" s="52" t="s">
        <v>3</v>
      </c>
      <c r="D138" s="87" t="s">
        <v>3</v>
      </c>
      <c r="E138" s="178"/>
      <c r="F138" s="162">
        <f>F139</f>
        <v>275300</v>
      </c>
      <c r="G138" s="88">
        <f>G139</f>
        <v>275300</v>
      </c>
    </row>
    <row r="139" spans="1:7" ht="19.5" customHeight="1">
      <c r="A139" s="89" t="s">
        <v>61</v>
      </c>
      <c r="B139" s="27" t="s">
        <v>13</v>
      </c>
      <c r="C139" s="90" t="s">
        <v>3</v>
      </c>
      <c r="D139" s="27" t="s">
        <v>3</v>
      </c>
      <c r="E139" s="27"/>
      <c r="F139" s="157">
        <f>F140+F141</f>
        <v>275300</v>
      </c>
      <c r="G139" s="28">
        <f>G140+G141</f>
        <v>275300</v>
      </c>
    </row>
    <row r="140" spans="1:7" ht="26.25" customHeight="1">
      <c r="A140" s="18" t="s">
        <v>116</v>
      </c>
      <c r="B140" s="20" t="s">
        <v>13</v>
      </c>
      <c r="C140" s="70" t="s">
        <v>3</v>
      </c>
      <c r="D140" s="132" t="s">
        <v>3</v>
      </c>
      <c r="E140" s="20" t="s">
        <v>117</v>
      </c>
      <c r="F140" s="155">
        <v>41000</v>
      </c>
      <c r="G140" s="21">
        <v>41000</v>
      </c>
    </row>
    <row r="141" spans="1:7" ht="43.5" customHeight="1">
      <c r="A141" s="18" t="s">
        <v>107</v>
      </c>
      <c r="B141" s="20" t="s">
        <v>13</v>
      </c>
      <c r="C141" s="70" t="s">
        <v>3</v>
      </c>
      <c r="D141" s="132" t="s">
        <v>3</v>
      </c>
      <c r="E141" s="20" t="s">
        <v>108</v>
      </c>
      <c r="F141" s="155">
        <v>234300</v>
      </c>
      <c r="G141" s="21">
        <v>234300</v>
      </c>
    </row>
    <row r="142" spans="1:7" ht="33.75" customHeight="1">
      <c r="A142" s="9" t="s">
        <v>14</v>
      </c>
      <c r="B142" s="10" t="s">
        <v>15</v>
      </c>
      <c r="C142" s="10"/>
      <c r="D142" s="10"/>
      <c r="E142" s="10"/>
      <c r="F142" s="152">
        <f>F143+F162+F165+F168+F171</f>
        <v>12930900</v>
      </c>
      <c r="G142" s="11">
        <f>G143+G162+G165+G168+G171</f>
        <v>12930900</v>
      </c>
    </row>
    <row r="143" spans="1:7" ht="74.25" customHeight="1">
      <c r="A143" s="122" t="s">
        <v>16</v>
      </c>
      <c r="B143" s="120" t="s">
        <v>20</v>
      </c>
      <c r="C143" s="119"/>
      <c r="D143" s="120"/>
      <c r="E143" s="120"/>
      <c r="F143" s="161">
        <f>F144+F148+F150+F154</f>
        <v>11980900</v>
      </c>
      <c r="G143" s="121">
        <f>G144+G148+G150+G154</f>
        <v>11980900</v>
      </c>
    </row>
    <row r="144" spans="1:7" ht="57" customHeight="1">
      <c r="A144" s="61" t="s">
        <v>186</v>
      </c>
      <c r="B144" s="27" t="s">
        <v>63</v>
      </c>
      <c r="C144" s="26" t="s">
        <v>18</v>
      </c>
      <c r="D144" s="27" t="s">
        <v>4</v>
      </c>
      <c r="E144" s="27"/>
      <c r="F144" s="157">
        <f>SUM(F145:F147)</f>
        <v>750000</v>
      </c>
      <c r="G144" s="28">
        <f>SUM(G145:G147)</f>
        <v>750000</v>
      </c>
    </row>
    <row r="145" spans="1:7" ht="25.5">
      <c r="A145" s="18" t="s">
        <v>116</v>
      </c>
      <c r="B145" s="47" t="s">
        <v>63</v>
      </c>
      <c r="C145" s="92" t="s">
        <v>18</v>
      </c>
      <c r="D145" s="47" t="s">
        <v>4</v>
      </c>
      <c r="E145" s="47" t="s">
        <v>117</v>
      </c>
      <c r="F145" s="48">
        <v>500000</v>
      </c>
      <c r="G145" s="48">
        <v>500000</v>
      </c>
    </row>
    <row r="146" spans="1:7" ht="27.75" customHeight="1">
      <c r="A146" s="18" t="s">
        <v>118</v>
      </c>
      <c r="B146" s="47" t="s">
        <v>63</v>
      </c>
      <c r="C146" s="92" t="s">
        <v>18</v>
      </c>
      <c r="D146" s="47" t="s">
        <v>4</v>
      </c>
      <c r="E146" s="47" t="s">
        <v>119</v>
      </c>
      <c r="F146" s="48">
        <v>4000</v>
      </c>
      <c r="G146" s="48">
        <v>4000</v>
      </c>
    </row>
    <row r="147" spans="1:7" ht="25.5" customHeight="1">
      <c r="A147" s="18" t="s">
        <v>120</v>
      </c>
      <c r="B147" s="47" t="s">
        <v>63</v>
      </c>
      <c r="C147" s="92" t="s">
        <v>18</v>
      </c>
      <c r="D147" s="47" t="s">
        <v>4</v>
      </c>
      <c r="E147" s="20" t="s">
        <v>78</v>
      </c>
      <c r="F147" s="48">
        <v>246000</v>
      </c>
      <c r="G147" s="48">
        <v>246000</v>
      </c>
    </row>
    <row r="148" spans="1:7" ht="38.25">
      <c r="A148" s="93" t="s">
        <v>141</v>
      </c>
      <c r="B148" s="54" t="s">
        <v>142</v>
      </c>
      <c r="C148" s="53" t="s">
        <v>18</v>
      </c>
      <c r="D148" s="16" t="s">
        <v>4</v>
      </c>
      <c r="E148" s="54"/>
      <c r="F148" s="167">
        <f>F149</f>
        <v>0</v>
      </c>
      <c r="G148" s="55">
        <f>G149</f>
        <v>0</v>
      </c>
    </row>
    <row r="149" spans="1:7" ht="24.75" customHeight="1">
      <c r="A149" s="18" t="s">
        <v>143</v>
      </c>
      <c r="B149" s="20" t="s">
        <v>142</v>
      </c>
      <c r="C149" s="19" t="s">
        <v>18</v>
      </c>
      <c r="D149" s="20" t="s">
        <v>4</v>
      </c>
      <c r="E149" s="20" t="s">
        <v>144</v>
      </c>
      <c r="F149" s="155"/>
      <c r="G149" s="21"/>
    </row>
    <row r="150" spans="1:7" ht="34.5" customHeight="1">
      <c r="A150" s="25" t="s">
        <v>187</v>
      </c>
      <c r="B150" s="27" t="s">
        <v>19</v>
      </c>
      <c r="C150" s="26" t="s">
        <v>18</v>
      </c>
      <c r="D150" s="27" t="s">
        <v>4</v>
      </c>
      <c r="E150" s="27"/>
      <c r="F150" s="157">
        <f>F151+F152+F153</f>
        <v>315000</v>
      </c>
      <c r="G150" s="28">
        <f>G151+G152+G153</f>
        <v>315000</v>
      </c>
    </row>
    <row r="151" spans="1:7" ht="27.75" customHeight="1">
      <c r="A151" s="18" t="s">
        <v>118</v>
      </c>
      <c r="B151" s="20" t="s">
        <v>19</v>
      </c>
      <c r="C151" s="94" t="s">
        <v>18</v>
      </c>
      <c r="D151" s="20" t="s">
        <v>4</v>
      </c>
      <c r="E151" s="20" t="s">
        <v>119</v>
      </c>
      <c r="F151" s="155">
        <v>10000</v>
      </c>
      <c r="G151" s="21">
        <v>10000</v>
      </c>
    </row>
    <row r="152" spans="1:7" ht="27" customHeight="1">
      <c r="A152" s="18" t="s">
        <v>120</v>
      </c>
      <c r="B152" s="20" t="s">
        <v>19</v>
      </c>
      <c r="C152" s="94" t="s">
        <v>18</v>
      </c>
      <c r="D152" s="20" t="s">
        <v>4</v>
      </c>
      <c r="E152" s="20" t="s">
        <v>78</v>
      </c>
      <c r="F152" s="155">
        <v>285000</v>
      </c>
      <c r="G152" s="21">
        <v>285000</v>
      </c>
    </row>
    <row r="153" spans="1:7" ht="15">
      <c r="A153" s="18" t="s">
        <v>113</v>
      </c>
      <c r="B153" s="20" t="s">
        <v>19</v>
      </c>
      <c r="C153" s="94" t="s">
        <v>18</v>
      </c>
      <c r="D153" s="20" t="s">
        <v>4</v>
      </c>
      <c r="E153" s="20" t="s">
        <v>114</v>
      </c>
      <c r="F153" s="155">
        <v>20000</v>
      </c>
      <c r="G153" s="21">
        <v>20000</v>
      </c>
    </row>
    <row r="154" spans="1:7" ht="15">
      <c r="A154" s="25" t="s">
        <v>188</v>
      </c>
      <c r="B154" s="27" t="s">
        <v>17</v>
      </c>
      <c r="C154" s="26" t="s">
        <v>18</v>
      </c>
      <c r="D154" s="27" t="s">
        <v>4</v>
      </c>
      <c r="E154" s="27"/>
      <c r="F154" s="157">
        <f>SUM(F155:F161)</f>
        <v>10915900</v>
      </c>
      <c r="G154" s="28">
        <f>SUM(G155:G161)</f>
        <v>10915900</v>
      </c>
    </row>
    <row r="155" spans="1:7" ht="25.5">
      <c r="A155" s="18" t="s">
        <v>116</v>
      </c>
      <c r="B155" s="20" t="s">
        <v>17</v>
      </c>
      <c r="C155" s="94" t="s">
        <v>18</v>
      </c>
      <c r="D155" s="20" t="s">
        <v>4</v>
      </c>
      <c r="E155" s="47" t="s">
        <v>117</v>
      </c>
      <c r="F155" s="155">
        <v>9300000</v>
      </c>
      <c r="G155" s="21">
        <v>9300000</v>
      </c>
    </row>
    <row r="156" spans="1:7" ht="26.25" customHeight="1">
      <c r="A156" s="18" t="s">
        <v>118</v>
      </c>
      <c r="B156" s="20" t="s">
        <v>17</v>
      </c>
      <c r="C156" s="94" t="s">
        <v>18</v>
      </c>
      <c r="D156" s="20" t="s">
        <v>4</v>
      </c>
      <c r="E156" s="47" t="s">
        <v>119</v>
      </c>
      <c r="F156" s="155">
        <v>109000</v>
      </c>
      <c r="G156" s="21">
        <v>109000</v>
      </c>
    </row>
    <row r="157" spans="1:7" ht="25.5">
      <c r="A157" s="18" t="s">
        <v>85</v>
      </c>
      <c r="B157" s="20" t="s">
        <v>17</v>
      </c>
      <c r="C157" s="94" t="s">
        <v>18</v>
      </c>
      <c r="D157" s="20" t="s">
        <v>4</v>
      </c>
      <c r="E157" s="47" t="s">
        <v>86</v>
      </c>
      <c r="F157" s="155"/>
      <c r="G157" s="21"/>
    </row>
    <row r="158" spans="1:7" ht="25.5">
      <c r="A158" s="18" t="s">
        <v>120</v>
      </c>
      <c r="B158" s="20" t="s">
        <v>17</v>
      </c>
      <c r="C158" s="94" t="s">
        <v>18</v>
      </c>
      <c r="D158" s="20" t="s">
        <v>4</v>
      </c>
      <c r="E158" s="20" t="s">
        <v>78</v>
      </c>
      <c r="F158" s="155">
        <v>1456400</v>
      </c>
      <c r="G158" s="21">
        <v>1456400</v>
      </c>
    </row>
    <row r="159" spans="1:7" ht="75" customHeight="1">
      <c r="A159" s="18" t="s">
        <v>109</v>
      </c>
      <c r="B159" s="20" t="s">
        <v>17</v>
      </c>
      <c r="C159" s="94" t="s">
        <v>18</v>
      </c>
      <c r="D159" s="20" t="s">
        <v>4</v>
      </c>
      <c r="E159" s="20" t="s">
        <v>110</v>
      </c>
      <c r="F159" s="155">
        <v>12500</v>
      </c>
      <c r="G159" s="21">
        <v>12500</v>
      </c>
    </row>
    <row r="160" spans="1:7" ht="21" customHeight="1">
      <c r="A160" s="18" t="s">
        <v>111</v>
      </c>
      <c r="B160" s="20" t="s">
        <v>17</v>
      </c>
      <c r="C160" s="94" t="s">
        <v>18</v>
      </c>
      <c r="D160" s="20" t="s">
        <v>4</v>
      </c>
      <c r="E160" s="20" t="s">
        <v>112</v>
      </c>
      <c r="F160" s="155">
        <v>26000</v>
      </c>
      <c r="G160" s="21">
        <v>26000</v>
      </c>
    </row>
    <row r="161" spans="1:7" ht="15">
      <c r="A161" s="18" t="s">
        <v>113</v>
      </c>
      <c r="B161" s="20" t="s">
        <v>17</v>
      </c>
      <c r="C161" s="94" t="s">
        <v>18</v>
      </c>
      <c r="D161" s="20" t="s">
        <v>4</v>
      </c>
      <c r="E161" s="20" t="s">
        <v>114</v>
      </c>
      <c r="F161" s="155">
        <v>12000</v>
      </c>
      <c r="G161" s="21">
        <v>12000</v>
      </c>
    </row>
    <row r="162" spans="1:7" ht="33" customHeight="1">
      <c r="A162" s="122" t="s">
        <v>21</v>
      </c>
      <c r="B162" s="120" t="s">
        <v>22</v>
      </c>
      <c r="C162" s="119"/>
      <c r="D162" s="120"/>
      <c r="E162" s="120"/>
      <c r="F162" s="161">
        <f>F163</f>
        <v>300000</v>
      </c>
      <c r="G162" s="121">
        <f>G163</f>
        <v>300000</v>
      </c>
    </row>
    <row r="163" spans="1:7" ht="38.25" customHeight="1">
      <c r="A163" s="93" t="s">
        <v>189</v>
      </c>
      <c r="B163" s="54" t="s">
        <v>23</v>
      </c>
      <c r="C163" s="53" t="s">
        <v>18</v>
      </c>
      <c r="D163" s="16" t="s">
        <v>4</v>
      </c>
      <c r="E163" s="54"/>
      <c r="F163" s="167">
        <f>F164</f>
        <v>300000</v>
      </c>
      <c r="G163" s="55">
        <f>G164</f>
        <v>300000</v>
      </c>
    </row>
    <row r="164" spans="1:7" ht="25.5">
      <c r="A164" s="18" t="s">
        <v>120</v>
      </c>
      <c r="B164" s="20" t="s">
        <v>23</v>
      </c>
      <c r="C164" s="19" t="s">
        <v>18</v>
      </c>
      <c r="D164" s="20" t="s">
        <v>4</v>
      </c>
      <c r="E164" s="20" t="s">
        <v>78</v>
      </c>
      <c r="F164" s="155">
        <v>300000</v>
      </c>
      <c r="G164" s="21">
        <v>300000</v>
      </c>
    </row>
    <row r="165" spans="1:7" ht="20.25" customHeight="1">
      <c r="A165" s="122" t="s">
        <v>24</v>
      </c>
      <c r="B165" s="120" t="s">
        <v>25</v>
      </c>
      <c r="C165" s="119"/>
      <c r="D165" s="120"/>
      <c r="E165" s="120"/>
      <c r="F165" s="161">
        <f>F166</f>
        <v>300000</v>
      </c>
      <c r="G165" s="121">
        <f>G166</f>
        <v>300000</v>
      </c>
    </row>
    <row r="166" spans="1:7" ht="18" customHeight="1">
      <c r="A166" s="61" t="s">
        <v>190</v>
      </c>
      <c r="B166" s="27" t="s">
        <v>26</v>
      </c>
      <c r="C166" s="74" t="s">
        <v>18</v>
      </c>
      <c r="D166" s="27" t="s">
        <v>4</v>
      </c>
      <c r="E166" s="27"/>
      <c r="F166" s="157">
        <f>F167</f>
        <v>300000</v>
      </c>
      <c r="G166" s="28">
        <f>G167</f>
        <v>300000</v>
      </c>
    </row>
    <row r="167" spans="1:7" ht="25.5">
      <c r="A167" s="18" t="s">
        <v>120</v>
      </c>
      <c r="B167" s="20" t="s">
        <v>26</v>
      </c>
      <c r="C167" s="70" t="s">
        <v>18</v>
      </c>
      <c r="D167" s="20" t="s">
        <v>4</v>
      </c>
      <c r="E167" s="20" t="s">
        <v>78</v>
      </c>
      <c r="F167" s="155">
        <v>300000</v>
      </c>
      <c r="G167" s="21">
        <v>300000</v>
      </c>
    </row>
    <row r="168" spans="1:7" ht="29.25">
      <c r="A168" s="122" t="s">
        <v>10</v>
      </c>
      <c r="B168" s="120" t="s">
        <v>28</v>
      </c>
      <c r="C168" s="119"/>
      <c r="D168" s="120"/>
      <c r="E168" s="120"/>
      <c r="F168" s="161">
        <f>F169</f>
        <v>150000</v>
      </c>
      <c r="G168" s="121">
        <f>G169</f>
        <v>150000</v>
      </c>
    </row>
    <row r="169" spans="1:7" ht="38.25">
      <c r="A169" s="61" t="s">
        <v>191</v>
      </c>
      <c r="B169" s="27" t="s">
        <v>29</v>
      </c>
      <c r="C169" s="74" t="s">
        <v>18</v>
      </c>
      <c r="D169" s="27" t="s">
        <v>4</v>
      </c>
      <c r="E169" s="27"/>
      <c r="F169" s="157">
        <f>F170</f>
        <v>150000</v>
      </c>
      <c r="G169" s="28">
        <f>G170</f>
        <v>150000</v>
      </c>
    </row>
    <row r="170" spans="1:7" ht="25.5">
      <c r="A170" s="80" t="s">
        <v>120</v>
      </c>
      <c r="B170" s="20" t="s">
        <v>29</v>
      </c>
      <c r="C170" s="72" t="s">
        <v>18</v>
      </c>
      <c r="D170" s="20" t="s">
        <v>4</v>
      </c>
      <c r="E170" s="20" t="s">
        <v>78</v>
      </c>
      <c r="F170" s="155">
        <v>150000</v>
      </c>
      <c r="G170" s="21">
        <v>150000</v>
      </c>
    </row>
    <row r="171" spans="1:7" ht="32.25" customHeight="1">
      <c r="A171" s="122" t="s">
        <v>27</v>
      </c>
      <c r="B171" s="120" t="s">
        <v>30</v>
      </c>
      <c r="C171" s="119"/>
      <c r="D171" s="120"/>
      <c r="E171" s="120"/>
      <c r="F171" s="161">
        <f>F172+F174</f>
        <v>200000</v>
      </c>
      <c r="G171" s="121">
        <f>G172+G174</f>
        <v>200000</v>
      </c>
    </row>
    <row r="172" spans="1:7" ht="29.25" customHeight="1">
      <c r="A172" s="93" t="s">
        <v>192</v>
      </c>
      <c r="B172" s="27" t="s">
        <v>31</v>
      </c>
      <c r="C172" s="90" t="s">
        <v>18</v>
      </c>
      <c r="D172" s="27" t="s">
        <v>4</v>
      </c>
      <c r="E172" s="27"/>
      <c r="F172" s="157">
        <f>F173</f>
        <v>100000</v>
      </c>
      <c r="G172" s="28">
        <f>G173</f>
        <v>100000</v>
      </c>
    </row>
    <row r="173" spans="1:7" ht="25.5">
      <c r="A173" s="80" t="s">
        <v>120</v>
      </c>
      <c r="B173" s="20" t="s">
        <v>31</v>
      </c>
      <c r="C173" s="72" t="s">
        <v>18</v>
      </c>
      <c r="D173" s="20" t="s">
        <v>4</v>
      </c>
      <c r="E173" s="20" t="s">
        <v>78</v>
      </c>
      <c r="F173" s="155">
        <v>100000</v>
      </c>
      <c r="G173" s="21">
        <v>100000</v>
      </c>
    </row>
    <row r="174" spans="1:7" ht="27.75" customHeight="1">
      <c r="A174" s="25" t="s">
        <v>251</v>
      </c>
      <c r="B174" s="16" t="s">
        <v>250</v>
      </c>
      <c r="C174" s="73" t="s">
        <v>18</v>
      </c>
      <c r="D174" s="16" t="s">
        <v>4</v>
      </c>
      <c r="E174" s="185"/>
      <c r="F174" s="156">
        <f>F175</f>
        <v>100000</v>
      </c>
      <c r="G174" s="17">
        <f>G175</f>
        <v>100000</v>
      </c>
    </row>
    <row r="175" spans="1:7" ht="27" customHeight="1">
      <c r="A175" s="18" t="s">
        <v>120</v>
      </c>
      <c r="B175" s="20" t="s">
        <v>250</v>
      </c>
      <c r="C175" s="70" t="s">
        <v>18</v>
      </c>
      <c r="D175" s="20" t="s">
        <v>4</v>
      </c>
      <c r="E175" s="47" t="s">
        <v>78</v>
      </c>
      <c r="F175" s="155">
        <v>100000</v>
      </c>
      <c r="G175" s="21">
        <v>100000</v>
      </c>
    </row>
    <row r="176" spans="1:7" ht="20.25" customHeight="1">
      <c r="A176" s="9" t="s">
        <v>32</v>
      </c>
      <c r="B176" s="10" t="s">
        <v>33</v>
      </c>
      <c r="C176" s="10"/>
      <c r="D176" s="10"/>
      <c r="E176" s="10"/>
      <c r="F176" s="152">
        <f>F177</f>
        <v>200000</v>
      </c>
      <c r="G176" s="11">
        <f>G177</f>
        <v>200000</v>
      </c>
    </row>
    <row r="177" spans="1:7" ht="15.75" customHeight="1">
      <c r="A177" s="61" t="s">
        <v>32</v>
      </c>
      <c r="B177" s="27" t="s">
        <v>64</v>
      </c>
      <c r="C177" s="74" t="s">
        <v>34</v>
      </c>
      <c r="D177" s="177" t="s">
        <v>36</v>
      </c>
      <c r="E177" s="177"/>
      <c r="F177" s="157">
        <f>F178</f>
        <v>200000</v>
      </c>
      <c r="G177" s="28">
        <f>G178</f>
        <v>200000</v>
      </c>
    </row>
    <row r="178" spans="1:7" ht="38.25">
      <c r="A178" s="24" t="s">
        <v>193</v>
      </c>
      <c r="B178" s="20" t="s">
        <v>64</v>
      </c>
      <c r="C178" s="70" t="s">
        <v>34</v>
      </c>
      <c r="D178" s="132" t="s">
        <v>36</v>
      </c>
      <c r="E178" s="132" t="s">
        <v>108</v>
      </c>
      <c r="F178" s="155">
        <v>200000</v>
      </c>
      <c r="G178" s="21">
        <v>200000</v>
      </c>
    </row>
    <row r="179" spans="1:7" ht="51" customHeight="1">
      <c r="A179" s="9" t="s">
        <v>194</v>
      </c>
      <c r="B179" s="10" t="s">
        <v>37</v>
      </c>
      <c r="C179" s="10"/>
      <c r="D179" s="10"/>
      <c r="E179" s="10"/>
      <c r="F179" s="152">
        <f>F180+F182</f>
        <v>350000</v>
      </c>
      <c r="G179" s="11">
        <f>G180+G182</f>
        <v>350000</v>
      </c>
    </row>
    <row r="180" spans="1:7" ht="45" customHeight="1">
      <c r="A180" s="81" t="s">
        <v>195</v>
      </c>
      <c r="B180" s="27" t="s">
        <v>38</v>
      </c>
      <c r="C180" s="39" t="s">
        <v>39</v>
      </c>
      <c r="D180" s="27" t="s">
        <v>40</v>
      </c>
      <c r="E180" s="27"/>
      <c r="F180" s="157">
        <f>SUM(F181:F181)</f>
        <v>350000</v>
      </c>
      <c r="G180" s="28">
        <f>SUM(G181:G181)</f>
        <v>350000</v>
      </c>
    </row>
    <row r="181" spans="1:7" ht="36.75" customHeight="1">
      <c r="A181" s="18" t="s">
        <v>107</v>
      </c>
      <c r="B181" s="20" t="s">
        <v>38</v>
      </c>
      <c r="C181" s="19" t="s">
        <v>39</v>
      </c>
      <c r="D181" s="20" t="s">
        <v>40</v>
      </c>
      <c r="E181" s="20" t="s">
        <v>108</v>
      </c>
      <c r="F181" s="168">
        <v>350000</v>
      </c>
      <c r="G181" s="99">
        <v>350000</v>
      </c>
    </row>
    <row r="182" spans="1:7" ht="19.5" customHeight="1">
      <c r="A182" s="61" t="s">
        <v>196</v>
      </c>
      <c r="B182" s="27" t="s">
        <v>197</v>
      </c>
      <c r="C182" s="98" t="s">
        <v>39</v>
      </c>
      <c r="D182" s="27" t="s">
        <v>40</v>
      </c>
      <c r="E182" s="27"/>
      <c r="F182" s="157">
        <f>F183</f>
        <v>0</v>
      </c>
      <c r="G182" s="28">
        <f>G183</f>
        <v>0</v>
      </c>
    </row>
    <row r="183" spans="1:7" ht="30" customHeight="1">
      <c r="A183" s="18" t="s">
        <v>198</v>
      </c>
      <c r="B183" s="20" t="s">
        <v>197</v>
      </c>
      <c r="C183" s="19" t="s">
        <v>39</v>
      </c>
      <c r="D183" s="20" t="s">
        <v>40</v>
      </c>
      <c r="E183" s="20" t="s">
        <v>199</v>
      </c>
      <c r="F183" s="168"/>
      <c r="G183" s="99"/>
    </row>
    <row r="184" spans="1:7" ht="36" customHeight="1">
      <c r="A184" s="9" t="s">
        <v>41</v>
      </c>
      <c r="B184" s="10" t="s">
        <v>42</v>
      </c>
      <c r="C184" s="10"/>
      <c r="D184" s="10"/>
      <c r="E184" s="10"/>
      <c r="F184" s="152">
        <f>F185+F187+F190</f>
        <v>10150300</v>
      </c>
      <c r="G184" s="11">
        <f>G185+G187+G190</f>
        <v>9550400</v>
      </c>
    </row>
    <row r="185" spans="1:7" ht="20.25" customHeight="1">
      <c r="A185" s="40" t="s">
        <v>102</v>
      </c>
      <c r="B185" s="27" t="s">
        <v>62</v>
      </c>
      <c r="C185" s="26" t="s">
        <v>4</v>
      </c>
      <c r="D185" s="27" t="s">
        <v>39</v>
      </c>
      <c r="E185" s="27"/>
      <c r="F185" s="157">
        <f>F186</f>
        <v>500000</v>
      </c>
      <c r="G185" s="28">
        <f>G186</f>
        <v>500000</v>
      </c>
    </row>
    <row r="186" spans="1:7" ht="21" customHeight="1">
      <c r="A186" s="41" t="s">
        <v>103</v>
      </c>
      <c r="B186" s="20" t="s">
        <v>62</v>
      </c>
      <c r="C186" s="42" t="s">
        <v>4</v>
      </c>
      <c r="D186" s="20" t="s">
        <v>39</v>
      </c>
      <c r="E186" s="20" t="s">
        <v>104</v>
      </c>
      <c r="F186" s="155">
        <v>500000</v>
      </c>
      <c r="G186" s="21">
        <v>500000</v>
      </c>
    </row>
    <row r="187" spans="1:7" ht="29.25">
      <c r="A187" s="122" t="s">
        <v>43</v>
      </c>
      <c r="B187" s="120" t="s">
        <v>47</v>
      </c>
      <c r="C187" s="119"/>
      <c r="D187" s="120"/>
      <c r="E187" s="120"/>
      <c r="F187" s="161">
        <f>F188</f>
        <v>2000000</v>
      </c>
      <c r="G187" s="121">
        <f>G188</f>
        <v>2000000</v>
      </c>
    </row>
    <row r="188" spans="1:7" ht="25.5">
      <c r="A188" s="89" t="s">
        <v>200</v>
      </c>
      <c r="B188" s="27" t="s">
        <v>44</v>
      </c>
      <c r="C188" s="26" t="s">
        <v>105</v>
      </c>
      <c r="D188" s="27" t="s">
        <v>4</v>
      </c>
      <c r="E188" s="27"/>
      <c r="F188" s="169">
        <f>F189</f>
        <v>2000000</v>
      </c>
      <c r="G188" s="107">
        <f>G189</f>
        <v>2000000</v>
      </c>
    </row>
    <row r="189" spans="1:7" ht="15">
      <c r="A189" s="108" t="s">
        <v>167</v>
      </c>
      <c r="B189" s="20" t="s">
        <v>44</v>
      </c>
      <c r="C189" s="19" t="s">
        <v>105</v>
      </c>
      <c r="D189" s="20" t="s">
        <v>4</v>
      </c>
      <c r="E189" s="20" t="s">
        <v>168</v>
      </c>
      <c r="F189" s="168">
        <v>2000000</v>
      </c>
      <c r="G189" s="99">
        <v>2000000</v>
      </c>
    </row>
    <row r="190" spans="1:7" ht="31.5" customHeight="1">
      <c r="A190" s="122" t="s">
        <v>45</v>
      </c>
      <c r="B190" s="120" t="s">
        <v>48</v>
      </c>
      <c r="C190" s="119"/>
      <c r="D190" s="120"/>
      <c r="E190" s="120"/>
      <c r="F190" s="161">
        <f>F191+F193+F195</f>
        <v>7650300</v>
      </c>
      <c r="G190" s="121">
        <f>G191+G193+G195</f>
        <v>7050400</v>
      </c>
    </row>
    <row r="191" spans="1:7" ht="26.25">
      <c r="A191" s="30" t="s">
        <v>67</v>
      </c>
      <c r="B191" s="27" t="s">
        <v>68</v>
      </c>
      <c r="C191" s="26" t="s">
        <v>5</v>
      </c>
      <c r="D191" s="27" t="s">
        <v>35</v>
      </c>
      <c r="E191" s="27"/>
      <c r="F191" s="157">
        <f>F192</f>
        <v>626000</v>
      </c>
      <c r="G191" s="28">
        <f>G192</f>
        <v>598000</v>
      </c>
    </row>
    <row r="192" spans="1:7" ht="20.25" customHeight="1">
      <c r="A192" s="18" t="s">
        <v>94</v>
      </c>
      <c r="B192" s="20" t="s">
        <v>68</v>
      </c>
      <c r="C192" s="19" t="s">
        <v>5</v>
      </c>
      <c r="D192" s="20" t="s">
        <v>35</v>
      </c>
      <c r="E192" s="20" t="s">
        <v>95</v>
      </c>
      <c r="F192" s="155">
        <v>626000</v>
      </c>
      <c r="G192" s="21">
        <v>598000</v>
      </c>
    </row>
    <row r="193" spans="1:7" ht="27" customHeight="1">
      <c r="A193" s="109" t="s">
        <v>169</v>
      </c>
      <c r="B193" s="111" t="s">
        <v>46</v>
      </c>
      <c r="C193" s="110" t="s">
        <v>49</v>
      </c>
      <c r="D193" s="111" t="s">
        <v>4</v>
      </c>
      <c r="E193" s="180"/>
      <c r="F193" s="157">
        <f>F194</f>
        <v>2000000</v>
      </c>
      <c r="G193" s="28">
        <f>G194</f>
        <v>2000000</v>
      </c>
    </row>
    <row r="194" spans="1:7" ht="15">
      <c r="A194" s="112" t="s">
        <v>170</v>
      </c>
      <c r="B194" s="50" t="s">
        <v>46</v>
      </c>
      <c r="C194" s="113" t="s">
        <v>49</v>
      </c>
      <c r="D194" s="50" t="s">
        <v>4</v>
      </c>
      <c r="E194" s="50" t="s">
        <v>171</v>
      </c>
      <c r="F194" s="170">
        <v>2000000</v>
      </c>
      <c r="G194" s="114">
        <v>2000000</v>
      </c>
    </row>
    <row r="195" spans="1:7" ht="25.5">
      <c r="A195" s="115" t="s">
        <v>172</v>
      </c>
      <c r="B195" s="111" t="s">
        <v>50</v>
      </c>
      <c r="C195" s="110" t="s">
        <v>49</v>
      </c>
      <c r="D195" s="111" t="s">
        <v>4</v>
      </c>
      <c r="E195" s="180"/>
      <c r="F195" s="157">
        <f>F196</f>
        <v>5024300</v>
      </c>
      <c r="G195" s="28">
        <f>G196</f>
        <v>4452400</v>
      </c>
    </row>
    <row r="196" spans="1:7" ht="19.5" customHeight="1">
      <c r="A196" s="116" t="s">
        <v>170</v>
      </c>
      <c r="B196" s="50" t="s">
        <v>50</v>
      </c>
      <c r="C196" s="117" t="s">
        <v>49</v>
      </c>
      <c r="D196" s="50" t="s">
        <v>4</v>
      </c>
      <c r="E196" s="50" t="s">
        <v>171</v>
      </c>
      <c r="F196" s="170">
        <v>5024300</v>
      </c>
      <c r="G196" s="114">
        <v>4452400</v>
      </c>
    </row>
    <row r="197" spans="1:7" ht="37.5" customHeight="1">
      <c r="A197" s="9" t="s">
        <v>51</v>
      </c>
      <c r="B197" s="10" t="s">
        <v>52</v>
      </c>
      <c r="C197" s="10"/>
      <c r="D197" s="10"/>
      <c r="E197" s="10"/>
      <c r="F197" s="152">
        <f>F198</f>
        <v>50000</v>
      </c>
      <c r="G197" s="11">
        <f>G198</f>
        <v>50000</v>
      </c>
    </row>
    <row r="198" spans="1:7" ht="26.25">
      <c r="A198" s="37" t="s">
        <v>51</v>
      </c>
      <c r="B198" s="54" t="s">
        <v>53</v>
      </c>
      <c r="C198" s="53" t="s">
        <v>40</v>
      </c>
      <c r="D198" s="16" t="s">
        <v>5</v>
      </c>
      <c r="E198" s="54"/>
      <c r="F198" s="167">
        <f>F199</f>
        <v>50000</v>
      </c>
      <c r="G198" s="55">
        <f>G199</f>
        <v>50000</v>
      </c>
    </row>
    <row r="199" spans="1:7" ht="27.75" customHeight="1">
      <c r="A199" s="18" t="s">
        <v>77</v>
      </c>
      <c r="B199" s="20" t="s">
        <v>53</v>
      </c>
      <c r="C199" s="19" t="s">
        <v>40</v>
      </c>
      <c r="D199" s="20" t="s">
        <v>5</v>
      </c>
      <c r="E199" s="20" t="s">
        <v>78</v>
      </c>
      <c r="F199" s="155">
        <v>50000</v>
      </c>
      <c r="G199" s="21">
        <v>50000</v>
      </c>
    </row>
    <row r="200" spans="1:7" ht="31.5">
      <c r="A200" s="9" t="s">
        <v>220</v>
      </c>
      <c r="B200" s="10" t="s">
        <v>55</v>
      </c>
      <c r="C200" s="10"/>
      <c r="D200" s="10"/>
      <c r="E200" s="10"/>
      <c r="F200" s="152">
        <f>F201+F251+F254+F257+F279</f>
        <v>56134050</v>
      </c>
      <c r="G200" s="11">
        <f>G201+G251+G254+G257+G279</f>
        <v>63107650</v>
      </c>
    </row>
    <row r="201" spans="1:7" ht="30.75" customHeight="1">
      <c r="A201" s="122" t="s">
        <v>219</v>
      </c>
      <c r="B201" s="120" t="s">
        <v>203</v>
      </c>
      <c r="C201" s="119"/>
      <c r="D201" s="120"/>
      <c r="E201" s="120"/>
      <c r="F201" s="161">
        <f>F202+F208+F210+F214+F217+F220+F224+F226+F228+F230+F232+F235+F237+F244</f>
        <v>25956550</v>
      </c>
      <c r="G201" s="121">
        <f>G202+G208+G210+G214+G217+G220+G224+G226+G228+G230+G232+G235+G237+G244</f>
        <v>35874550</v>
      </c>
    </row>
    <row r="202" spans="1:7" ht="38.25">
      <c r="A202" s="23" t="s">
        <v>79</v>
      </c>
      <c r="B202" s="16" t="s">
        <v>204</v>
      </c>
      <c r="C202" s="15" t="s">
        <v>4</v>
      </c>
      <c r="D202" s="16" t="s">
        <v>58</v>
      </c>
      <c r="E202" s="16"/>
      <c r="F202" s="156">
        <f>SUM(F203:F207)</f>
        <v>16651600</v>
      </c>
      <c r="G202" s="17">
        <f>SUM(G203:G207)</f>
        <v>16651600</v>
      </c>
    </row>
    <row r="203" spans="1:7" ht="25.5">
      <c r="A203" s="18" t="s">
        <v>80</v>
      </c>
      <c r="B203" s="20" t="s">
        <v>204</v>
      </c>
      <c r="C203" s="19" t="s">
        <v>4</v>
      </c>
      <c r="D203" s="20" t="s">
        <v>58</v>
      </c>
      <c r="E203" s="20" t="s">
        <v>81</v>
      </c>
      <c r="F203" s="155">
        <v>14118600</v>
      </c>
      <c r="G203" s="21">
        <v>14118600</v>
      </c>
    </row>
    <row r="204" spans="1:7" ht="25.5">
      <c r="A204" s="18" t="s">
        <v>82</v>
      </c>
      <c r="B204" s="20" t="s">
        <v>204</v>
      </c>
      <c r="C204" s="19" t="s">
        <v>83</v>
      </c>
      <c r="D204" s="20" t="s">
        <v>58</v>
      </c>
      <c r="E204" s="20" t="s">
        <v>84</v>
      </c>
      <c r="F204" s="155">
        <v>133000</v>
      </c>
      <c r="G204" s="21">
        <v>133000</v>
      </c>
    </row>
    <row r="205" spans="1:7" ht="25.5">
      <c r="A205" s="18" t="s">
        <v>85</v>
      </c>
      <c r="B205" s="20" t="s">
        <v>204</v>
      </c>
      <c r="C205" s="19" t="s">
        <v>83</v>
      </c>
      <c r="D205" s="20" t="s">
        <v>58</v>
      </c>
      <c r="E205" s="20" t="s">
        <v>86</v>
      </c>
      <c r="F205" s="155">
        <v>400000</v>
      </c>
      <c r="G205" s="21">
        <v>400000</v>
      </c>
    </row>
    <row r="206" spans="1:7" ht="24" customHeight="1">
      <c r="A206" s="18" t="s">
        <v>77</v>
      </c>
      <c r="B206" s="20" t="s">
        <v>204</v>
      </c>
      <c r="C206" s="19" t="s">
        <v>4</v>
      </c>
      <c r="D206" s="20" t="s">
        <v>58</v>
      </c>
      <c r="E206" s="20" t="s">
        <v>78</v>
      </c>
      <c r="F206" s="155">
        <v>2000000</v>
      </c>
      <c r="G206" s="21">
        <v>2000000</v>
      </c>
    </row>
    <row r="207" spans="1:7" ht="25.5">
      <c r="A207" s="24" t="s">
        <v>87</v>
      </c>
      <c r="B207" s="20" t="s">
        <v>204</v>
      </c>
      <c r="C207" s="19" t="s">
        <v>4</v>
      </c>
      <c r="D207" s="20" t="s">
        <v>58</v>
      </c>
      <c r="E207" s="20" t="s">
        <v>88</v>
      </c>
      <c r="F207" s="155"/>
      <c r="G207" s="21"/>
    </row>
    <row r="208" spans="1:9" ht="25.5">
      <c r="A208" s="25" t="s">
        <v>89</v>
      </c>
      <c r="B208" s="16" t="s">
        <v>205</v>
      </c>
      <c r="C208" s="135" t="s">
        <v>4</v>
      </c>
      <c r="D208" s="129" t="s">
        <v>58</v>
      </c>
      <c r="E208" s="129"/>
      <c r="F208" s="165">
        <f>F209</f>
        <v>1209000</v>
      </c>
      <c r="G208" s="130">
        <f>G209</f>
        <v>1209000</v>
      </c>
      <c r="H208" s="140"/>
      <c r="I208" s="140"/>
    </row>
    <row r="209" spans="1:9" ht="25.5">
      <c r="A209" s="18" t="s">
        <v>80</v>
      </c>
      <c r="B209" s="20" t="s">
        <v>205</v>
      </c>
      <c r="C209" s="29" t="s">
        <v>4</v>
      </c>
      <c r="D209" s="20" t="s">
        <v>58</v>
      </c>
      <c r="E209" s="20" t="s">
        <v>81</v>
      </c>
      <c r="F209" s="155">
        <v>1209000</v>
      </c>
      <c r="G209" s="21">
        <v>1209000</v>
      </c>
      <c r="H209" s="140"/>
      <c r="I209" s="140"/>
    </row>
    <row r="210" spans="1:7" ht="32.25" customHeight="1">
      <c r="A210" s="144" t="s">
        <v>90</v>
      </c>
      <c r="B210" s="129" t="s">
        <v>206</v>
      </c>
      <c r="C210" s="135" t="s">
        <v>4</v>
      </c>
      <c r="D210" s="129" t="s">
        <v>58</v>
      </c>
      <c r="E210" s="129"/>
      <c r="F210" s="165">
        <f>SUM(F211:F213)</f>
        <v>313000</v>
      </c>
      <c r="G210" s="130">
        <f>SUM(G211:G213)</f>
        <v>277000</v>
      </c>
    </row>
    <row r="211" spans="1:7" ht="25.5">
      <c r="A211" s="18" t="s">
        <v>80</v>
      </c>
      <c r="B211" s="20" t="s">
        <v>206</v>
      </c>
      <c r="C211" s="19" t="s">
        <v>4</v>
      </c>
      <c r="D211" s="20" t="s">
        <v>58</v>
      </c>
      <c r="E211" s="20" t="s">
        <v>81</v>
      </c>
      <c r="F211" s="155">
        <v>255000</v>
      </c>
      <c r="G211" s="21">
        <v>255000</v>
      </c>
    </row>
    <row r="212" spans="1:7" ht="25.5">
      <c r="A212" s="18" t="s">
        <v>82</v>
      </c>
      <c r="B212" s="20" t="s">
        <v>206</v>
      </c>
      <c r="C212" s="19" t="s">
        <v>4</v>
      </c>
      <c r="D212" s="20" t="s">
        <v>58</v>
      </c>
      <c r="E212" s="20" t="s">
        <v>84</v>
      </c>
      <c r="F212" s="155">
        <v>10000</v>
      </c>
      <c r="G212" s="21">
        <v>6000</v>
      </c>
    </row>
    <row r="213" spans="1:7" ht="27" customHeight="1">
      <c r="A213" s="18" t="s">
        <v>77</v>
      </c>
      <c r="B213" s="20" t="s">
        <v>206</v>
      </c>
      <c r="C213" s="19" t="s">
        <v>4</v>
      </c>
      <c r="D213" s="20" t="s">
        <v>58</v>
      </c>
      <c r="E213" s="20" t="s">
        <v>78</v>
      </c>
      <c r="F213" s="155">
        <v>48000</v>
      </c>
      <c r="G213" s="21">
        <v>16000</v>
      </c>
    </row>
    <row r="214" spans="1:7" ht="30" customHeight="1">
      <c r="A214" s="145" t="s">
        <v>91</v>
      </c>
      <c r="B214" s="129" t="s">
        <v>207</v>
      </c>
      <c r="C214" s="135" t="s">
        <v>4</v>
      </c>
      <c r="D214" s="129" t="s">
        <v>58</v>
      </c>
      <c r="E214" s="129"/>
      <c r="F214" s="165">
        <f>F215+F216</f>
        <v>65000</v>
      </c>
      <c r="G214" s="130">
        <f>G215+G216</f>
        <v>57000</v>
      </c>
    </row>
    <row r="215" spans="1:7" ht="25.5">
      <c r="A215" s="18" t="s">
        <v>80</v>
      </c>
      <c r="B215" s="20" t="s">
        <v>207</v>
      </c>
      <c r="C215" s="19" t="s">
        <v>4</v>
      </c>
      <c r="D215" s="20" t="s">
        <v>58</v>
      </c>
      <c r="E215" s="20" t="s">
        <v>81</v>
      </c>
      <c r="F215" s="155">
        <v>64000</v>
      </c>
      <c r="G215" s="21">
        <v>56000</v>
      </c>
    </row>
    <row r="216" spans="1:7" ht="24.75" customHeight="1">
      <c r="A216" s="18" t="s">
        <v>77</v>
      </c>
      <c r="B216" s="20" t="s">
        <v>207</v>
      </c>
      <c r="C216" s="19" t="s">
        <v>4</v>
      </c>
      <c r="D216" s="20" t="s">
        <v>58</v>
      </c>
      <c r="E216" s="20" t="s">
        <v>78</v>
      </c>
      <c r="F216" s="155">
        <v>1000</v>
      </c>
      <c r="G216" s="21">
        <v>1000</v>
      </c>
    </row>
    <row r="217" spans="1:7" ht="26.25" customHeight="1">
      <c r="A217" s="146" t="s">
        <v>92</v>
      </c>
      <c r="B217" s="129" t="s">
        <v>208</v>
      </c>
      <c r="C217" s="135" t="s">
        <v>4</v>
      </c>
      <c r="D217" s="129" t="s">
        <v>58</v>
      </c>
      <c r="E217" s="129"/>
      <c r="F217" s="165">
        <f>F218+F219</f>
        <v>77000</v>
      </c>
      <c r="G217" s="130">
        <f>G218+G219</f>
        <v>75000</v>
      </c>
    </row>
    <row r="218" spans="1:7" ht="25.5">
      <c r="A218" s="18" t="s">
        <v>80</v>
      </c>
      <c r="B218" s="20" t="s">
        <v>208</v>
      </c>
      <c r="C218" s="19" t="s">
        <v>4</v>
      </c>
      <c r="D218" s="20" t="s">
        <v>58</v>
      </c>
      <c r="E218" s="20" t="s">
        <v>81</v>
      </c>
      <c r="F218" s="155">
        <v>70700</v>
      </c>
      <c r="G218" s="21">
        <v>69000</v>
      </c>
    </row>
    <row r="219" spans="1:7" ht="24.75" customHeight="1">
      <c r="A219" s="18" t="s">
        <v>77</v>
      </c>
      <c r="B219" s="20" t="s">
        <v>208</v>
      </c>
      <c r="C219" s="19" t="s">
        <v>4</v>
      </c>
      <c r="D219" s="20" t="s">
        <v>58</v>
      </c>
      <c r="E219" s="20" t="s">
        <v>78</v>
      </c>
      <c r="F219" s="155">
        <v>6300</v>
      </c>
      <c r="G219" s="21">
        <v>6000</v>
      </c>
    </row>
    <row r="220" spans="1:7" ht="51.75" customHeight="1">
      <c r="A220" s="33" t="s">
        <v>93</v>
      </c>
      <c r="B220" s="35" t="s">
        <v>209</v>
      </c>
      <c r="C220" s="34" t="s">
        <v>4</v>
      </c>
      <c r="D220" s="35" t="s">
        <v>58</v>
      </c>
      <c r="E220" s="35"/>
      <c r="F220" s="165">
        <f>SUM(F221:F223)</f>
        <v>319000</v>
      </c>
      <c r="G220" s="130">
        <f>SUM(G221:G223)</f>
        <v>283000</v>
      </c>
    </row>
    <row r="221" spans="1:7" ht="25.5">
      <c r="A221" s="18" t="s">
        <v>80</v>
      </c>
      <c r="B221" s="20" t="s">
        <v>209</v>
      </c>
      <c r="C221" s="19" t="s">
        <v>4</v>
      </c>
      <c r="D221" s="20" t="s">
        <v>58</v>
      </c>
      <c r="E221" s="20" t="s">
        <v>81</v>
      </c>
      <c r="F221" s="155">
        <v>255000</v>
      </c>
      <c r="G221" s="21">
        <v>220000</v>
      </c>
    </row>
    <row r="222" spans="1:7" ht="28.5" customHeight="1">
      <c r="A222" s="18" t="s">
        <v>77</v>
      </c>
      <c r="B222" s="20" t="s">
        <v>209</v>
      </c>
      <c r="C222" s="19" t="s">
        <v>4</v>
      </c>
      <c r="D222" s="20" t="s">
        <v>58</v>
      </c>
      <c r="E222" s="20" t="s">
        <v>78</v>
      </c>
      <c r="F222" s="155">
        <v>54000</v>
      </c>
      <c r="G222" s="21">
        <v>53000</v>
      </c>
    </row>
    <row r="223" spans="1:7" ht="15">
      <c r="A223" s="18" t="s">
        <v>94</v>
      </c>
      <c r="B223" s="20" t="s">
        <v>209</v>
      </c>
      <c r="C223" s="19" t="s">
        <v>4</v>
      </c>
      <c r="D223" s="20" t="s">
        <v>58</v>
      </c>
      <c r="E223" s="20" t="s">
        <v>95</v>
      </c>
      <c r="F223" s="155">
        <v>10000</v>
      </c>
      <c r="G223" s="21">
        <v>10000</v>
      </c>
    </row>
    <row r="224" spans="1:7" ht="129.75" customHeight="1">
      <c r="A224" s="23" t="s">
        <v>96</v>
      </c>
      <c r="B224" s="16" t="s">
        <v>210</v>
      </c>
      <c r="C224" s="15" t="s">
        <v>4</v>
      </c>
      <c r="D224" s="16" t="s">
        <v>58</v>
      </c>
      <c r="E224" s="16"/>
      <c r="F224" s="156">
        <f>F225</f>
        <v>60000</v>
      </c>
      <c r="G224" s="17">
        <f>G225</f>
        <v>60000</v>
      </c>
    </row>
    <row r="225" spans="1:7" ht="25.5">
      <c r="A225" s="18" t="s">
        <v>80</v>
      </c>
      <c r="B225" s="20" t="s">
        <v>210</v>
      </c>
      <c r="C225" s="19" t="s">
        <v>4</v>
      </c>
      <c r="D225" s="20" t="s">
        <v>58</v>
      </c>
      <c r="E225" s="20" t="s">
        <v>81</v>
      </c>
      <c r="F225" s="21">
        <v>60000</v>
      </c>
      <c r="G225" s="21">
        <v>60000</v>
      </c>
    </row>
    <row r="226" spans="1:7" ht="34.5" customHeight="1">
      <c r="A226" s="23" t="s">
        <v>97</v>
      </c>
      <c r="B226" s="16" t="s">
        <v>211</v>
      </c>
      <c r="C226" s="15" t="s">
        <v>4</v>
      </c>
      <c r="D226" s="16" t="s">
        <v>58</v>
      </c>
      <c r="E226" s="16"/>
      <c r="F226" s="17">
        <f>F227</f>
        <v>260000</v>
      </c>
      <c r="G226" s="17">
        <f>G227</f>
        <v>260000</v>
      </c>
    </row>
    <row r="227" spans="1:7" ht="31.5" customHeight="1">
      <c r="A227" s="18" t="s">
        <v>77</v>
      </c>
      <c r="B227" s="20" t="s">
        <v>211</v>
      </c>
      <c r="C227" s="19" t="s">
        <v>4</v>
      </c>
      <c r="D227" s="20" t="s">
        <v>58</v>
      </c>
      <c r="E227" s="20" t="s">
        <v>78</v>
      </c>
      <c r="F227" s="21">
        <v>260000</v>
      </c>
      <c r="G227" s="21">
        <v>260000</v>
      </c>
    </row>
    <row r="228" spans="1:7" ht="182.25" customHeight="1">
      <c r="A228" s="23" t="s">
        <v>98</v>
      </c>
      <c r="B228" s="16" t="s">
        <v>212</v>
      </c>
      <c r="C228" s="36" t="s">
        <v>4</v>
      </c>
      <c r="D228" s="16" t="s">
        <v>58</v>
      </c>
      <c r="E228" s="16"/>
      <c r="F228" s="17">
        <f>F229</f>
        <v>10000</v>
      </c>
      <c r="G228" s="17">
        <f>G229</f>
        <v>10000</v>
      </c>
    </row>
    <row r="229" spans="1:7" ht="30.75" customHeight="1">
      <c r="A229" s="18" t="s">
        <v>77</v>
      </c>
      <c r="B229" s="20" t="s">
        <v>212</v>
      </c>
      <c r="C229" s="19" t="s">
        <v>4</v>
      </c>
      <c r="D229" s="20" t="s">
        <v>58</v>
      </c>
      <c r="E229" s="20" t="s">
        <v>78</v>
      </c>
      <c r="F229" s="21">
        <v>10000</v>
      </c>
      <c r="G229" s="21">
        <v>10000</v>
      </c>
    </row>
    <row r="230" spans="1:7" ht="25.5" customHeight="1">
      <c r="A230" s="147" t="s">
        <v>99</v>
      </c>
      <c r="B230" s="129" t="s">
        <v>213</v>
      </c>
      <c r="C230" s="148" t="s">
        <v>4</v>
      </c>
      <c r="D230" s="129" t="s">
        <v>58</v>
      </c>
      <c r="E230" s="129"/>
      <c r="F230" s="184">
        <f>F231</f>
        <v>11000</v>
      </c>
      <c r="G230" s="149">
        <f>G231</f>
        <v>11000</v>
      </c>
    </row>
    <row r="231" spans="1:7" ht="25.5">
      <c r="A231" s="18" t="s">
        <v>80</v>
      </c>
      <c r="B231" s="20" t="s">
        <v>213</v>
      </c>
      <c r="C231" s="19" t="s">
        <v>4</v>
      </c>
      <c r="D231" s="20" t="s">
        <v>58</v>
      </c>
      <c r="E231" s="20" t="s">
        <v>81</v>
      </c>
      <c r="F231" s="155">
        <v>11000</v>
      </c>
      <c r="G231" s="21">
        <v>11000</v>
      </c>
    </row>
    <row r="232" spans="1:7" ht="26.25">
      <c r="A232" s="147" t="s">
        <v>100</v>
      </c>
      <c r="B232" s="129" t="s">
        <v>214</v>
      </c>
      <c r="C232" s="143" t="s">
        <v>4</v>
      </c>
      <c r="D232" s="129" t="s">
        <v>58</v>
      </c>
      <c r="E232" s="129"/>
      <c r="F232" s="165">
        <f>SUM(F233:F234)</f>
        <v>66000</v>
      </c>
      <c r="G232" s="130">
        <f>SUM(G233:G234)</f>
        <v>66000</v>
      </c>
    </row>
    <row r="233" spans="1:7" ht="25.5">
      <c r="A233" s="18" t="s">
        <v>80</v>
      </c>
      <c r="B233" s="20" t="s">
        <v>214</v>
      </c>
      <c r="C233" s="19" t="s">
        <v>4</v>
      </c>
      <c r="D233" s="20" t="s">
        <v>58</v>
      </c>
      <c r="E233" s="20" t="s">
        <v>81</v>
      </c>
      <c r="F233" s="155">
        <v>63000</v>
      </c>
      <c r="G233" s="21">
        <v>63000</v>
      </c>
    </row>
    <row r="234" spans="1:7" ht="25.5">
      <c r="A234" s="18" t="s">
        <v>77</v>
      </c>
      <c r="B234" s="20" t="s">
        <v>214</v>
      </c>
      <c r="C234" s="19" t="s">
        <v>4</v>
      </c>
      <c r="D234" s="20" t="s">
        <v>58</v>
      </c>
      <c r="E234" s="20" t="s">
        <v>78</v>
      </c>
      <c r="F234" s="155">
        <v>3000</v>
      </c>
      <c r="G234" s="21">
        <v>3000</v>
      </c>
    </row>
    <row r="235" spans="1:7" ht="26.25">
      <c r="A235" s="147" t="s">
        <v>101</v>
      </c>
      <c r="B235" s="129" t="s">
        <v>215</v>
      </c>
      <c r="C235" s="143" t="s">
        <v>4</v>
      </c>
      <c r="D235" s="129" t="s">
        <v>58</v>
      </c>
      <c r="E235" s="129"/>
      <c r="F235" s="165">
        <f>F236</f>
        <v>11000</v>
      </c>
      <c r="G235" s="130">
        <f>G236</f>
        <v>11000</v>
      </c>
    </row>
    <row r="236" spans="1:7" ht="25.5">
      <c r="A236" s="18" t="s">
        <v>80</v>
      </c>
      <c r="B236" s="20" t="s">
        <v>215</v>
      </c>
      <c r="C236" s="29" t="s">
        <v>4</v>
      </c>
      <c r="D236" s="20" t="s">
        <v>58</v>
      </c>
      <c r="E236" s="20" t="s">
        <v>81</v>
      </c>
      <c r="F236" s="155">
        <v>11000</v>
      </c>
      <c r="G236" s="21">
        <v>11000</v>
      </c>
    </row>
    <row r="237" spans="1:7" ht="27" customHeight="1">
      <c r="A237" s="23" t="s">
        <v>106</v>
      </c>
      <c r="B237" s="16" t="s">
        <v>216</v>
      </c>
      <c r="C237" s="15" t="s">
        <v>4</v>
      </c>
      <c r="D237" s="16" t="s">
        <v>105</v>
      </c>
      <c r="E237" s="16"/>
      <c r="F237" s="156">
        <f>SUM(F238:F243)</f>
        <v>2642550</v>
      </c>
      <c r="G237" s="17">
        <f>SUM(G238:G243)</f>
        <v>12642550</v>
      </c>
    </row>
    <row r="238" spans="1:7" ht="38.25">
      <c r="A238" s="18" t="s">
        <v>107</v>
      </c>
      <c r="B238" s="20" t="s">
        <v>216</v>
      </c>
      <c r="C238" s="19" t="s">
        <v>83</v>
      </c>
      <c r="D238" s="20" t="s">
        <v>105</v>
      </c>
      <c r="E238" s="20" t="s">
        <v>108</v>
      </c>
      <c r="F238" s="155">
        <v>216000</v>
      </c>
      <c r="G238" s="21">
        <v>216000</v>
      </c>
    </row>
    <row r="239" spans="1:7" ht="25.5" customHeight="1">
      <c r="A239" s="18" t="s">
        <v>77</v>
      </c>
      <c r="B239" s="20" t="s">
        <v>216</v>
      </c>
      <c r="C239" s="19" t="s">
        <v>4</v>
      </c>
      <c r="D239" s="20" t="s">
        <v>105</v>
      </c>
      <c r="E239" s="20" t="s">
        <v>78</v>
      </c>
      <c r="F239" s="155">
        <v>336200</v>
      </c>
      <c r="G239" s="21">
        <v>336200</v>
      </c>
    </row>
    <row r="240" spans="1:7" ht="76.5" customHeight="1">
      <c r="A240" s="18" t="s">
        <v>109</v>
      </c>
      <c r="B240" s="20" t="s">
        <v>216</v>
      </c>
      <c r="C240" s="19" t="s">
        <v>4</v>
      </c>
      <c r="D240" s="20" t="s">
        <v>105</v>
      </c>
      <c r="E240" s="20" t="s">
        <v>110</v>
      </c>
      <c r="F240" s="155">
        <v>52350</v>
      </c>
      <c r="G240" s="21">
        <v>52350</v>
      </c>
    </row>
    <row r="241" spans="1:7" ht="20.25" customHeight="1">
      <c r="A241" s="18" t="s">
        <v>111</v>
      </c>
      <c r="B241" s="20" t="s">
        <v>216</v>
      </c>
      <c r="C241" s="19" t="s">
        <v>4</v>
      </c>
      <c r="D241" s="20" t="s">
        <v>105</v>
      </c>
      <c r="E241" s="20" t="s">
        <v>112</v>
      </c>
      <c r="F241" s="155">
        <v>142500</v>
      </c>
      <c r="G241" s="21">
        <v>142500</v>
      </c>
    </row>
    <row r="242" spans="1:7" ht="15">
      <c r="A242" s="18" t="s">
        <v>113</v>
      </c>
      <c r="B242" s="20" t="s">
        <v>216</v>
      </c>
      <c r="C242" s="19" t="s">
        <v>4</v>
      </c>
      <c r="D242" s="20" t="s">
        <v>105</v>
      </c>
      <c r="E242" s="20" t="s">
        <v>114</v>
      </c>
      <c r="F242" s="155">
        <v>18500</v>
      </c>
      <c r="G242" s="21">
        <v>18500</v>
      </c>
    </row>
    <row r="243" spans="1:7" ht="15">
      <c r="A243" s="41" t="s">
        <v>103</v>
      </c>
      <c r="B243" s="20" t="s">
        <v>216</v>
      </c>
      <c r="C243" s="19" t="s">
        <v>4</v>
      </c>
      <c r="D243" s="20" t="s">
        <v>105</v>
      </c>
      <c r="E243" s="20" t="s">
        <v>104</v>
      </c>
      <c r="F243" s="155">
        <f>1500000+377000</f>
        <v>1877000</v>
      </c>
      <c r="G243" s="21">
        <f>11500000+377000</f>
        <v>11877000</v>
      </c>
    </row>
    <row r="244" spans="1:7" ht="15">
      <c r="A244" s="150" t="s">
        <v>115</v>
      </c>
      <c r="B244" s="138" t="s">
        <v>217</v>
      </c>
      <c r="C244" s="151" t="s">
        <v>4</v>
      </c>
      <c r="D244" s="138" t="s">
        <v>105</v>
      </c>
      <c r="E244" s="138"/>
      <c r="F244" s="173">
        <f>SUM(F245:F250)</f>
        <v>4261400</v>
      </c>
      <c r="G244" s="139">
        <f>SUM(G245:G250)</f>
        <v>4261400</v>
      </c>
    </row>
    <row r="245" spans="1:7" ht="25.5">
      <c r="A245" s="18" t="s">
        <v>116</v>
      </c>
      <c r="B245" s="47" t="s">
        <v>217</v>
      </c>
      <c r="C245" s="46" t="s">
        <v>4</v>
      </c>
      <c r="D245" s="47" t="s">
        <v>105</v>
      </c>
      <c r="E245" s="47" t="s">
        <v>117</v>
      </c>
      <c r="F245" s="166">
        <f>2682000*95%</f>
        <v>2547900</v>
      </c>
      <c r="G245" s="48">
        <f>2682000*95%</f>
        <v>2547900</v>
      </c>
    </row>
    <row r="246" spans="1:7" ht="29.25" customHeight="1">
      <c r="A246" s="18" t="s">
        <v>118</v>
      </c>
      <c r="B246" s="47" t="s">
        <v>217</v>
      </c>
      <c r="C246" s="46" t="s">
        <v>4</v>
      </c>
      <c r="D246" s="47" t="s">
        <v>105</v>
      </c>
      <c r="E246" s="47" t="s">
        <v>119</v>
      </c>
      <c r="F246" s="166">
        <v>21500</v>
      </c>
      <c r="G246" s="48">
        <v>21500</v>
      </c>
    </row>
    <row r="247" spans="1:7" ht="25.5">
      <c r="A247" s="18" t="s">
        <v>85</v>
      </c>
      <c r="B247" s="47" t="s">
        <v>217</v>
      </c>
      <c r="C247" s="46" t="s">
        <v>4</v>
      </c>
      <c r="D247" s="47" t="s">
        <v>105</v>
      </c>
      <c r="E247" s="47" t="s">
        <v>86</v>
      </c>
      <c r="F247" s="166">
        <v>4000</v>
      </c>
      <c r="G247" s="48">
        <v>4000</v>
      </c>
    </row>
    <row r="248" spans="1:7" ht="26.25" customHeight="1">
      <c r="A248" s="49" t="s">
        <v>120</v>
      </c>
      <c r="B248" s="47" t="s">
        <v>217</v>
      </c>
      <c r="C248" s="46" t="s">
        <v>4</v>
      </c>
      <c r="D248" s="47" t="s">
        <v>105</v>
      </c>
      <c r="E248" s="47" t="s">
        <v>78</v>
      </c>
      <c r="F248" s="166">
        <v>1570000</v>
      </c>
      <c r="G248" s="48">
        <v>1570000</v>
      </c>
    </row>
    <row r="249" spans="1:7" ht="15">
      <c r="A249" s="18" t="s">
        <v>111</v>
      </c>
      <c r="B249" s="47" t="s">
        <v>217</v>
      </c>
      <c r="C249" s="19" t="s">
        <v>4</v>
      </c>
      <c r="D249" s="20" t="s">
        <v>105</v>
      </c>
      <c r="E249" s="20" t="s">
        <v>112</v>
      </c>
      <c r="F249" s="155">
        <v>105000</v>
      </c>
      <c r="G249" s="21">
        <v>105000</v>
      </c>
    </row>
    <row r="250" spans="1:7" ht="15">
      <c r="A250" s="18" t="s">
        <v>113</v>
      </c>
      <c r="B250" s="47" t="s">
        <v>217</v>
      </c>
      <c r="C250" s="19" t="s">
        <v>4</v>
      </c>
      <c r="D250" s="20" t="s">
        <v>105</v>
      </c>
      <c r="E250" s="20" t="s">
        <v>114</v>
      </c>
      <c r="F250" s="155">
        <v>13000</v>
      </c>
      <c r="G250" s="21">
        <v>13000</v>
      </c>
    </row>
    <row r="251" spans="1:7" ht="15">
      <c r="A251" s="122" t="s">
        <v>221</v>
      </c>
      <c r="B251" s="120" t="s">
        <v>222</v>
      </c>
      <c r="C251" s="119"/>
      <c r="D251" s="120"/>
      <c r="E251" s="120"/>
      <c r="F251" s="161">
        <f>F252</f>
        <v>169000</v>
      </c>
      <c r="G251" s="121">
        <f>G252</f>
        <v>150000</v>
      </c>
    </row>
    <row r="252" spans="1:7" ht="57" customHeight="1">
      <c r="A252" s="127" t="s">
        <v>218</v>
      </c>
      <c r="B252" s="129" t="s">
        <v>227</v>
      </c>
      <c r="C252" s="128" t="s">
        <v>58</v>
      </c>
      <c r="D252" s="129" t="s">
        <v>40</v>
      </c>
      <c r="E252" s="129"/>
      <c r="F252" s="165">
        <f>F253</f>
        <v>169000</v>
      </c>
      <c r="G252" s="130">
        <f>G253</f>
        <v>150000</v>
      </c>
    </row>
    <row r="253" spans="1:7" ht="25.5">
      <c r="A253" s="49" t="s">
        <v>120</v>
      </c>
      <c r="B253" s="20" t="s">
        <v>227</v>
      </c>
      <c r="C253" s="50" t="s">
        <v>58</v>
      </c>
      <c r="D253" s="20" t="s">
        <v>40</v>
      </c>
      <c r="E253" s="20" t="s">
        <v>78</v>
      </c>
      <c r="F253" s="155">
        <v>169000</v>
      </c>
      <c r="G253" s="21">
        <v>150000</v>
      </c>
    </row>
    <row r="254" spans="1:7" ht="30.75" customHeight="1">
      <c r="A254" s="122" t="s">
        <v>223</v>
      </c>
      <c r="B254" s="120" t="s">
        <v>228</v>
      </c>
      <c r="C254" s="119"/>
      <c r="D254" s="120"/>
      <c r="E254" s="120"/>
      <c r="F254" s="161">
        <f>F255</f>
        <v>39000</v>
      </c>
      <c r="G254" s="161">
        <f>G255</f>
        <v>39000</v>
      </c>
    </row>
    <row r="255" spans="1:7" ht="25.5">
      <c r="A255" s="134" t="s">
        <v>224</v>
      </c>
      <c r="B255" s="129" t="s">
        <v>225</v>
      </c>
      <c r="C255" s="135" t="s">
        <v>40</v>
      </c>
      <c r="D255" s="129" t="s">
        <v>40</v>
      </c>
      <c r="E255" s="129"/>
      <c r="F255" s="165">
        <f>F256</f>
        <v>39000</v>
      </c>
      <c r="G255" s="130">
        <f>G256</f>
        <v>39000</v>
      </c>
    </row>
    <row r="256" spans="1:7" ht="15">
      <c r="A256" s="24" t="s">
        <v>155</v>
      </c>
      <c r="B256" s="20" t="s">
        <v>225</v>
      </c>
      <c r="C256" s="62" t="s">
        <v>40</v>
      </c>
      <c r="D256" s="20" t="s">
        <v>40</v>
      </c>
      <c r="E256" s="20" t="s">
        <v>153</v>
      </c>
      <c r="F256" s="155">
        <v>39000</v>
      </c>
      <c r="G256" s="21">
        <v>39000</v>
      </c>
    </row>
    <row r="257" spans="1:7" ht="15">
      <c r="A257" s="122" t="s">
        <v>226</v>
      </c>
      <c r="B257" s="120" t="s">
        <v>229</v>
      </c>
      <c r="C257" s="119"/>
      <c r="D257" s="120"/>
      <c r="E257" s="120"/>
      <c r="F257" s="161">
        <f>F258+F260+F262+F264+F266+F269+F275+F277</f>
        <v>29369500</v>
      </c>
      <c r="G257" s="121">
        <f>G258+G260+G262+G264+G266+G269+G275+G277</f>
        <v>26444100</v>
      </c>
    </row>
    <row r="258" spans="1:7" ht="15">
      <c r="A258" s="134" t="s">
        <v>145</v>
      </c>
      <c r="B258" s="129" t="s">
        <v>230</v>
      </c>
      <c r="C258" s="135" t="s">
        <v>34</v>
      </c>
      <c r="D258" s="129" t="s">
        <v>4</v>
      </c>
      <c r="E258" s="129"/>
      <c r="F258" s="165">
        <f>F259</f>
        <v>4000000</v>
      </c>
      <c r="G258" s="130">
        <f>G259</f>
        <v>4000000</v>
      </c>
    </row>
    <row r="259" spans="1:9" ht="15">
      <c r="A259" s="24" t="s">
        <v>146</v>
      </c>
      <c r="B259" s="20" t="s">
        <v>230</v>
      </c>
      <c r="C259" s="94" t="s">
        <v>34</v>
      </c>
      <c r="D259" s="20" t="s">
        <v>4</v>
      </c>
      <c r="E259" s="20" t="s">
        <v>147</v>
      </c>
      <c r="F259" s="155">
        <v>4000000</v>
      </c>
      <c r="G259" s="21">
        <v>4000000</v>
      </c>
      <c r="H259" s="140"/>
      <c r="I259" s="140"/>
    </row>
    <row r="260" spans="1:7" ht="63" customHeight="1">
      <c r="A260" s="95" t="s">
        <v>148</v>
      </c>
      <c r="B260" s="16" t="s">
        <v>231</v>
      </c>
      <c r="C260" s="36" t="s">
        <v>34</v>
      </c>
      <c r="D260" s="16" t="s">
        <v>5</v>
      </c>
      <c r="E260" s="16"/>
      <c r="F260" s="156">
        <f>F261</f>
        <v>22617000</v>
      </c>
      <c r="G260" s="17">
        <f>G261</f>
        <v>19903000</v>
      </c>
    </row>
    <row r="261" spans="1:7" ht="52.5" customHeight="1">
      <c r="A261" s="96" t="s">
        <v>124</v>
      </c>
      <c r="B261" s="20" t="s">
        <v>231</v>
      </c>
      <c r="C261" s="19" t="s">
        <v>34</v>
      </c>
      <c r="D261" s="20" t="s">
        <v>5</v>
      </c>
      <c r="E261" s="20" t="s">
        <v>125</v>
      </c>
      <c r="F261" s="155">
        <v>22617000</v>
      </c>
      <c r="G261" s="21">
        <v>19903000</v>
      </c>
    </row>
    <row r="262" spans="1:7" ht="143.25" customHeight="1">
      <c r="A262" s="97" t="s">
        <v>149</v>
      </c>
      <c r="B262" s="129" t="s">
        <v>232</v>
      </c>
      <c r="C262" s="135" t="s">
        <v>34</v>
      </c>
      <c r="D262" s="129" t="s">
        <v>5</v>
      </c>
      <c r="E262" s="129"/>
      <c r="F262" s="165">
        <f>F263</f>
        <v>881000</v>
      </c>
      <c r="G262" s="130">
        <f>G263</f>
        <v>775000</v>
      </c>
    </row>
    <row r="263" spans="1:7" ht="25.5">
      <c r="A263" s="24" t="s">
        <v>87</v>
      </c>
      <c r="B263" s="20" t="s">
        <v>232</v>
      </c>
      <c r="C263" s="19" t="s">
        <v>34</v>
      </c>
      <c r="D263" s="20" t="s">
        <v>5</v>
      </c>
      <c r="E263" s="20" t="s">
        <v>129</v>
      </c>
      <c r="F263" s="159">
        <v>881000</v>
      </c>
      <c r="G263" s="84">
        <v>775000</v>
      </c>
    </row>
    <row r="264" spans="1:7" ht="31.5" customHeight="1">
      <c r="A264" s="134" t="s">
        <v>151</v>
      </c>
      <c r="B264" s="129" t="s">
        <v>233</v>
      </c>
      <c r="C264" s="135" t="s">
        <v>34</v>
      </c>
      <c r="D264" s="129" t="s">
        <v>35</v>
      </c>
      <c r="E264" s="129"/>
      <c r="F264" s="165">
        <f>F265</f>
        <v>0</v>
      </c>
      <c r="G264" s="130">
        <f>G265</f>
        <v>0</v>
      </c>
    </row>
    <row r="265" spans="1:7" ht="32.25" customHeight="1">
      <c r="A265" s="24" t="s">
        <v>152</v>
      </c>
      <c r="B265" s="20" t="s">
        <v>233</v>
      </c>
      <c r="C265" s="19" t="s">
        <v>34</v>
      </c>
      <c r="D265" s="20" t="s">
        <v>35</v>
      </c>
      <c r="E265" s="20" t="s">
        <v>153</v>
      </c>
      <c r="F265" s="159"/>
      <c r="G265" s="84"/>
    </row>
    <row r="266" spans="1:7" ht="29.25" customHeight="1">
      <c r="A266" s="134" t="s">
        <v>154</v>
      </c>
      <c r="B266" s="129" t="s">
        <v>234</v>
      </c>
      <c r="C266" s="135" t="s">
        <v>34</v>
      </c>
      <c r="D266" s="129" t="s">
        <v>35</v>
      </c>
      <c r="E266" s="129"/>
      <c r="F266" s="165">
        <f>F267+F268</f>
        <v>0</v>
      </c>
      <c r="G266" s="130">
        <f>G267+G268</f>
        <v>0</v>
      </c>
    </row>
    <row r="267" spans="1:7" ht="15.75" customHeight="1">
      <c r="A267" s="24" t="s">
        <v>155</v>
      </c>
      <c r="B267" s="20" t="s">
        <v>234</v>
      </c>
      <c r="C267" s="19" t="s">
        <v>34</v>
      </c>
      <c r="D267" s="20" t="s">
        <v>35</v>
      </c>
      <c r="E267" s="20" t="s">
        <v>153</v>
      </c>
      <c r="F267" s="155"/>
      <c r="G267" s="21"/>
    </row>
    <row r="268" spans="1:7" ht="27.75" customHeight="1">
      <c r="A268" s="24" t="s">
        <v>152</v>
      </c>
      <c r="B268" s="20" t="s">
        <v>234</v>
      </c>
      <c r="C268" s="19" t="s">
        <v>34</v>
      </c>
      <c r="D268" s="20" t="s">
        <v>35</v>
      </c>
      <c r="E268" s="20" t="s">
        <v>153</v>
      </c>
      <c r="F268" s="159"/>
      <c r="G268" s="84"/>
    </row>
    <row r="269" spans="1:7" ht="32.25" customHeight="1">
      <c r="A269" s="137" t="s">
        <v>159</v>
      </c>
      <c r="B269" s="129" t="s">
        <v>237</v>
      </c>
      <c r="C269" s="136" t="s">
        <v>34</v>
      </c>
      <c r="D269" s="133" t="s">
        <v>58</v>
      </c>
      <c r="E269" s="133"/>
      <c r="F269" s="165">
        <f>SUM(F270:F274)</f>
        <v>518000</v>
      </c>
      <c r="G269" s="130">
        <f>SUM(G270:G274)</f>
        <v>495000</v>
      </c>
    </row>
    <row r="270" spans="1:7" ht="27.75" customHeight="1">
      <c r="A270" s="18" t="s">
        <v>118</v>
      </c>
      <c r="B270" s="20" t="s">
        <v>237</v>
      </c>
      <c r="C270" s="19" t="s">
        <v>34</v>
      </c>
      <c r="D270" s="20" t="s">
        <v>58</v>
      </c>
      <c r="E270" s="20" t="s">
        <v>119</v>
      </c>
      <c r="F270" s="155">
        <v>40000</v>
      </c>
      <c r="G270" s="21">
        <v>40000</v>
      </c>
    </row>
    <row r="271" spans="1:7" ht="24" customHeight="1">
      <c r="A271" s="18" t="s">
        <v>80</v>
      </c>
      <c r="B271" s="20" t="s">
        <v>237</v>
      </c>
      <c r="C271" s="19" t="s">
        <v>34</v>
      </c>
      <c r="D271" s="20" t="s">
        <v>58</v>
      </c>
      <c r="E271" s="20" t="s">
        <v>81</v>
      </c>
      <c r="F271" s="155">
        <v>430000</v>
      </c>
      <c r="G271" s="21">
        <v>430000</v>
      </c>
    </row>
    <row r="272" spans="1:7" ht="24" customHeight="1">
      <c r="A272" s="18" t="s">
        <v>82</v>
      </c>
      <c r="B272" s="20" t="s">
        <v>237</v>
      </c>
      <c r="C272" s="19" t="s">
        <v>34</v>
      </c>
      <c r="D272" s="20" t="s">
        <v>58</v>
      </c>
      <c r="E272" s="20" t="s">
        <v>84</v>
      </c>
      <c r="F272" s="155">
        <v>5000</v>
      </c>
      <c r="G272" s="21">
        <v>5000</v>
      </c>
    </row>
    <row r="273" spans="1:7" ht="25.5">
      <c r="A273" s="18" t="s">
        <v>85</v>
      </c>
      <c r="B273" s="20" t="s">
        <v>237</v>
      </c>
      <c r="C273" s="19" t="s">
        <v>34</v>
      </c>
      <c r="D273" s="20" t="s">
        <v>58</v>
      </c>
      <c r="E273" s="20" t="s">
        <v>86</v>
      </c>
      <c r="F273" s="155">
        <v>2000</v>
      </c>
      <c r="G273" s="21">
        <v>2000</v>
      </c>
    </row>
    <row r="274" spans="1:7" ht="27.75" customHeight="1">
      <c r="A274" s="18" t="s">
        <v>77</v>
      </c>
      <c r="B274" s="20" t="s">
        <v>237</v>
      </c>
      <c r="C274" s="19" t="s">
        <v>34</v>
      </c>
      <c r="D274" s="20" t="s">
        <v>58</v>
      </c>
      <c r="E274" s="20" t="s">
        <v>78</v>
      </c>
      <c r="F274" s="155">
        <v>41000</v>
      </c>
      <c r="G274" s="21">
        <v>18000</v>
      </c>
    </row>
    <row r="275" spans="1:7" ht="54.75" customHeight="1">
      <c r="A275" s="101" t="s">
        <v>160</v>
      </c>
      <c r="B275" s="138" t="s">
        <v>238</v>
      </c>
      <c r="C275" s="102" t="s">
        <v>34</v>
      </c>
      <c r="D275" s="181" t="s">
        <v>58</v>
      </c>
      <c r="E275" s="182"/>
      <c r="F275" s="173">
        <f>F276</f>
        <v>1353500</v>
      </c>
      <c r="G275" s="139">
        <f>G276</f>
        <v>1271100</v>
      </c>
    </row>
    <row r="276" spans="1:7" ht="30" customHeight="1">
      <c r="A276" s="18" t="s">
        <v>165</v>
      </c>
      <c r="B276" s="47" t="s">
        <v>238</v>
      </c>
      <c r="C276" s="103" t="s">
        <v>34</v>
      </c>
      <c r="D276" s="183" t="s">
        <v>58</v>
      </c>
      <c r="E276" s="178" t="s">
        <v>161</v>
      </c>
      <c r="F276" s="166">
        <v>1353500</v>
      </c>
      <c r="G276" s="48">
        <v>1271100</v>
      </c>
    </row>
    <row r="277" spans="1:7" ht="57.75" customHeight="1">
      <c r="A277" s="101" t="s">
        <v>164</v>
      </c>
      <c r="B277" s="138" t="s">
        <v>239</v>
      </c>
      <c r="C277" s="102" t="s">
        <v>34</v>
      </c>
      <c r="D277" s="181" t="s">
        <v>58</v>
      </c>
      <c r="E277" s="182"/>
      <c r="F277" s="173">
        <f>F278</f>
        <v>0</v>
      </c>
      <c r="G277" s="139">
        <f>G278</f>
        <v>0</v>
      </c>
    </row>
    <row r="278" spans="1:7" ht="35.25" customHeight="1">
      <c r="A278" s="18" t="s">
        <v>165</v>
      </c>
      <c r="B278" s="47" t="s">
        <v>239</v>
      </c>
      <c r="C278" s="103" t="s">
        <v>34</v>
      </c>
      <c r="D278" s="183" t="s">
        <v>58</v>
      </c>
      <c r="E278" s="178" t="s">
        <v>161</v>
      </c>
      <c r="F278" s="166"/>
      <c r="G278" s="48"/>
    </row>
    <row r="279" spans="1:7" ht="15">
      <c r="A279" s="122" t="s">
        <v>240</v>
      </c>
      <c r="B279" s="120" t="s">
        <v>241</v>
      </c>
      <c r="C279" s="119"/>
      <c r="D279" s="120"/>
      <c r="E279" s="120"/>
      <c r="F279" s="161">
        <f>F280</f>
        <v>600000</v>
      </c>
      <c r="G279" s="121">
        <f>G280</f>
        <v>600000</v>
      </c>
    </row>
    <row r="280" spans="1:7" ht="26.25">
      <c r="A280" s="104" t="s">
        <v>243</v>
      </c>
      <c r="B280" s="106" t="s">
        <v>242</v>
      </c>
      <c r="C280" s="105" t="s">
        <v>59</v>
      </c>
      <c r="D280" s="106" t="s">
        <v>5</v>
      </c>
      <c r="E280" s="106"/>
      <c r="F280" s="154">
        <f>F281</f>
        <v>600000</v>
      </c>
      <c r="G280" s="68">
        <f>G281</f>
        <v>600000</v>
      </c>
    </row>
    <row r="281" spans="1:7" ht="43.5" customHeight="1">
      <c r="A281" s="18" t="s">
        <v>107</v>
      </c>
      <c r="B281" s="20" t="s">
        <v>242</v>
      </c>
      <c r="C281" s="19" t="s">
        <v>59</v>
      </c>
      <c r="D281" s="20" t="s">
        <v>5</v>
      </c>
      <c r="E281" s="20" t="s">
        <v>108</v>
      </c>
      <c r="F281" s="168">
        <v>600000</v>
      </c>
      <c r="G281" s="99">
        <v>600000</v>
      </c>
    </row>
    <row r="282" spans="1:7" ht="47.25">
      <c r="A282" s="9" t="s">
        <v>56</v>
      </c>
      <c r="B282" s="10" t="s">
        <v>57</v>
      </c>
      <c r="C282" s="10"/>
      <c r="D282" s="10"/>
      <c r="E282" s="10"/>
      <c r="F282" s="152">
        <f>F283</f>
        <v>53000</v>
      </c>
      <c r="G282" s="11">
        <f>G283</f>
        <v>53000</v>
      </c>
    </row>
    <row r="283" spans="1:7" ht="26.25">
      <c r="A283" s="127" t="s">
        <v>56</v>
      </c>
      <c r="B283" s="129" t="s">
        <v>60</v>
      </c>
      <c r="C283" s="128" t="s">
        <v>58</v>
      </c>
      <c r="D283" s="129" t="s">
        <v>59</v>
      </c>
      <c r="E283" s="129"/>
      <c r="F283" s="165">
        <f>F284</f>
        <v>53000</v>
      </c>
      <c r="G283" s="130">
        <f>G284</f>
        <v>53000</v>
      </c>
    </row>
    <row r="284" spans="1:7" ht="25.5">
      <c r="A284" s="49" t="s">
        <v>120</v>
      </c>
      <c r="B284" s="20" t="s">
        <v>60</v>
      </c>
      <c r="C284" s="50" t="s">
        <v>58</v>
      </c>
      <c r="D284" s="20" t="s">
        <v>59</v>
      </c>
      <c r="E284" s="20" t="s">
        <v>78</v>
      </c>
      <c r="F284" s="155">
        <v>53000</v>
      </c>
      <c r="G284" s="21">
        <v>53000</v>
      </c>
    </row>
    <row r="285" spans="1:7" ht="32.25" customHeight="1">
      <c r="A285" s="9" t="s">
        <v>54</v>
      </c>
      <c r="B285" s="10" t="s">
        <v>236</v>
      </c>
      <c r="C285" s="10"/>
      <c r="D285" s="10"/>
      <c r="E285" s="10"/>
      <c r="F285" s="152">
        <f>F286</f>
        <v>600000</v>
      </c>
      <c r="G285" s="11">
        <f>G286</f>
        <v>600000</v>
      </c>
    </row>
    <row r="286" spans="1:7" ht="15">
      <c r="A286" s="134" t="s">
        <v>54</v>
      </c>
      <c r="B286" s="129" t="s">
        <v>246</v>
      </c>
      <c r="C286" s="141" t="s">
        <v>34</v>
      </c>
      <c r="D286" s="129" t="s">
        <v>35</v>
      </c>
      <c r="E286" s="129"/>
      <c r="F286" s="165">
        <f>F287</f>
        <v>600000</v>
      </c>
      <c r="G286" s="130">
        <f>G287</f>
        <v>600000</v>
      </c>
    </row>
    <row r="287" spans="1:7" ht="25.5">
      <c r="A287" s="24" t="s">
        <v>87</v>
      </c>
      <c r="B287" s="20" t="s">
        <v>246</v>
      </c>
      <c r="C287" s="19" t="s">
        <v>34</v>
      </c>
      <c r="D287" s="20" t="s">
        <v>35</v>
      </c>
      <c r="E287" s="20" t="s">
        <v>129</v>
      </c>
      <c r="F287" s="168">
        <v>600000</v>
      </c>
      <c r="G287" s="99">
        <v>600000</v>
      </c>
    </row>
    <row r="288" spans="1:7" ht="47.25">
      <c r="A288" s="9" t="s">
        <v>276</v>
      </c>
      <c r="B288" s="10" t="s">
        <v>277</v>
      </c>
      <c r="C288" s="10"/>
      <c r="D288" s="10"/>
      <c r="E288" s="10"/>
      <c r="F288" s="152">
        <f>F289</f>
        <v>290000</v>
      </c>
      <c r="G288" s="152">
        <f>G289</f>
        <v>290000</v>
      </c>
    </row>
    <row r="289" spans="1:7" ht="38.25">
      <c r="A289" s="134" t="s">
        <v>278</v>
      </c>
      <c r="B289" s="129" t="s">
        <v>279</v>
      </c>
      <c r="C289" s="141" t="s">
        <v>4</v>
      </c>
      <c r="D289" s="129" t="s">
        <v>105</v>
      </c>
      <c r="E289" s="129"/>
      <c r="F289" s="165">
        <f>F290</f>
        <v>290000</v>
      </c>
      <c r="G289" s="165">
        <f>G290</f>
        <v>290000</v>
      </c>
    </row>
    <row r="290" spans="1:7" ht="38.25">
      <c r="A290" s="18" t="s">
        <v>107</v>
      </c>
      <c r="B290" s="20" t="s">
        <v>279</v>
      </c>
      <c r="C290" s="19" t="s">
        <v>4</v>
      </c>
      <c r="D290" s="20" t="s">
        <v>105</v>
      </c>
      <c r="E290" s="20" t="s">
        <v>108</v>
      </c>
      <c r="F290" s="168">
        <v>290000</v>
      </c>
      <c r="G290" s="168">
        <v>290000</v>
      </c>
    </row>
    <row r="291" spans="1:7" ht="15.75">
      <c r="A291" s="9" t="s">
        <v>244</v>
      </c>
      <c r="B291" s="10" t="s">
        <v>245</v>
      </c>
      <c r="C291" s="10"/>
      <c r="D291" s="10"/>
      <c r="E291" s="10"/>
      <c r="F291" s="152">
        <f>F13+F137+F142+F176+F179+F184+F197+F200+F282+F285+F288</f>
        <v>369271750</v>
      </c>
      <c r="G291" s="11">
        <f>G13+G137+G142+G176+G179+G184+G197+G200+G282+G285+G288</f>
        <v>354778850</v>
      </c>
    </row>
    <row r="293" spans="5:7" ht="15">
      <c r="E293" s="1">
        <v>104</v>
      </c>
      <c r="F293" s="2">
        <f>F202+F208+F210+F214+F217+F220+F224+F226+F228+F230+F232+F235</f>
        <v>19052600</v>
      </c>
      <c r="G293" s="2">
        <f>G202+G208+G210+G214+G217+G220+G224+G226+G228+G230+G232+G235</f>
        <v>18970600</v>
      </c>
    </row>
    <row r="294" spans="5:7" ht="15">
      <c r="E294" s="1">
        <v>111</v>
      </c>
      <c r="F294" s="2">
        <f>F186</f>
        <v>500000</v>
      </c>
      <c r="G294" s="2">
        <f>G186</f>
        <v>500000</v>
      </c>
    </row>
    <row r="295" spans="5:7" ht="15">
      <c r="E295" s="1">
        <v>113</v>
      </c>
      <c r="F295" s="2">
        <f>F237+F244</f>
        <v>6903950</v>
      </c>
      <c r="G295" s="2">
        <f>G237+G244</f>
        <v>16903950</v>
      </c>
    </row>
    <row r="296" spans="5:7" ht="15">
      <c r="E296" s="1">
        <v>203</v>
      </c>
      <c r="F296" s="2">
        <f>F191</f>
        <v>626000</v>
      </c>
      <c r="G296" s="2">
        <f>G191</f>
        <v>598000</v>
      </c>
    </row>
    <row r="297" spans="5:7" ht="15">
      <c r="E297" s="1">
        <v>405</v>
      </c>
      <c r="F297" s="2">
        <f>F252</f>
        <v>169000</v>
      </c>
      <c r="G297" s="2">
        <f>G252</f>
        <v>150000</v>
      </c>
    </row>
    <row r="298" spans="1:7" ht="15">
      <c r="A298" s="190"/>
      <c r="E298" s="1">
        <v>412</v>
      </c>
      <c r="F298" s="2">
        <f>F282</f>
        <v>53000</v>
      </c>
      <c r="G298" s="2">
        <f>G282</f>
        <v>53000</v>
      </c>
    </row>
    <row r="299" spans="5:7" ht="15">
      <c r="E299" s="1">
        <v>500</v>
      </c>
      <c r="F299" s="2">
        <f>F255+F197</f>
        <v>89000</v>
      </c>
      <c r="G299" s="2">
        <f>G255+G197</f>
        <v>89000</v>
      </c>
    </row>
    <row r="300" spans="5:7" ht="15">
      <c r="E300" s="1">
        <v>701</v>
      </c>
      <c r="F300" s="2">
        <f>F15</f>
        <v>66028000</v>
      </c>
      <c r="G300" s="2">
        <f>G15</f>
        <v>62792000</v>
      </c>
    </row>
    <row r="301" spans="5:7" ht="15">
      <c r="E301" s="1">
        <v>702</v>
      </c>
      <c r="F301" s="2">
        <f>F46</f>
        <v>182521000</v>
      </c>
      <c r="G301" s="2">
        <f>G46</f>
        <v>167209000</v>
      </c>
    </row>
    <row r="302" spans="5:7" ht="15">
      <c r="E302" s="1">
        <v>707</v>
      </c>
      <c r="F302" s="2">
        <f>F139+F101</f>
        <v>475300</v>
      </c>
      <c r="G302" s="2">
        <f>G139+G101</f>
        <v>475300</v>
      </c>
    </row>
    <row r="303" spans="5:7" ht="15">
      <c r="E303" s="1">
        <v>709</v>
      </c>
      <c r="F303" s="2">
        <f>F116+F108+F91</f>
        <v>19082200</v>
      </c>
      <c r="G303" s="2">
        <f>G116+G108+G91</f>
        <v>19082200</v>
      </c>
    </row>
    <row r="304" spans="5:7" ht="15">
      <c r="E304" s="1">
        <v>801</v>
      </c>
      <c r="F304" s="2">
        <f>F142</f>
        <v>12930900</v>
      </c>
      <c r="G304" s="2">
        <f>G142</f>
        <v>12930900</v>
      </c>
    </row>
    <row r="305" spans="5:7" ht="15">
      <c r="E305" s="1">
        <v>1001</v>
      </c>
      <c r="F305" s="2">
        <f>F258</f>
        <v>4000000</v>
      </c>
      <c r="G305" s="2">
        <f>G258</f>
        <v>4000000</v>
      </c>
    </row>
    <row r="306" spans="5:7" ht="15">
      <c r="E306" s="1">
        <v>1002</v>
      </c>
      <c r="F306" s="2">
        <f>F260+F262</f>
        <v>23498000</v>
      </c>
      <c r="G306" s="2">
        <f>G260+G262</f>
        <v>20678000</v>
      </c>
    </row>
    <row r="307" spans="5:7" ht="15">
      <c r="E307" s="1">
        <v>1003</v>
      </c>
      <c r="F307" s="2">
        <f>F264+F266+F122+F286</f>
        <v>640000</v>
      </c>
      <c r="G307" s="2">
        <f>G264+G266+G122+G286</f>
        <v>640000</v>
      </c>
    </row>
    <row r="308" spans="5:7" ht="15">
      <c r="E308" s="1">
        <v>1004</v>
      </c>
      <c r="F308" s="2">
        <f>F277+F275+F269+F128</f>
        <v>22238500</v>
      </c>
      <c r="G308" s="2">
        <f>G277+G275+G269+G128</f>
        <v>19814500</v>
      </c>
    </row>
    <row r="309" spans="5:7" ht="15">
      <c r="E309" s="1">
        <v>1006</v>
      </c>
      <c r="F309" s="2">
        <f>F177</f>
        <v>200000</v>
      </c>
      <c r="G309" s="2">
        <f>G177</f>
        <v>200000</v>
      </c>
    </row>
    <row r="310" spans="5:7" ht="15">
      <c r="E310" s="1">
        <v>1105</v>
      </c>
      <c r="F310" s="2">
        <f>F179</f>
        <v>350000</v>
      </c>
      <c r="G310" s="2">
        <f>G179</f>
        <v>350000</v>
      </c>
    </row>
    <row r="311" spans="5:7" ht="15">
      <c r="E311" s="1">
        <v>1202</v>
      </c>
      <c r="F311" s="2">
        <f>F280</f>
        <v>600000</v>
      </c>
      <c r="G311" s="2">
        <f>G280</f>
        <v>600000</v>
      </c>
    </row>
    <row r="312" spans="5:7" ht="15">
      <c r="E312" s="1">
        <v>1301</v>
      </c>
      <c r="F312" s="2">
        <f>F187</f>
        <v>2000000</v>
      </c>
      <c r="G312" s="2">
        <f>G187</f>
        <v>2000000</v>
      </c>
    </row>
    <row r="313" spans="5:7" ht="15">
      <c r="E313" s="1">
        <v>1401</v>
      </c>
      <c r="F313" s="2">
        <f>F193+F195</f>
        <v>7024300</v>
      </c>
      <c r="G313" s="2">
        <f>G193+G195</f>
        <v>6452400</v>
      </c>
    </row>
  </sheetData>
  <sheetProtection/>
  <mergeCells count="8">
    <mergeCell ref="F7:F12"/>
    <mergeCell ref="G7:G12"/>
    <mergeCell ref="A5:G5"/>
    <mergeCell ref="A7:A12"/>
    <mergeCell ref="C7:C12"/>
    <mergeCell ref="D7:D12"/>
    <mergeCell ref="B7:B12"/>
    <mergeCell ref="E7:E12"/>
  </mergeCells>
  <printOptions/>
  <pageMargins left="0.7" right="0.17" top="0.31" bottom="0.17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аап</cp:lastModifiedBy>
  <cp:lastPrinted>2014-11-17T05:44:24Z</cp:lastPrinted>
  <dcterms:created xsi:type="dcterms:W3CDTF">2014-10-02T10:40:43Z</dcterms:created>
  <dcterms:modified xsi:type="dcterms:W3CDTF">2014-12-26T09:34:38Z</dcterms:modified>
  <cp:category/>
  <cp:version/>
  <cp:contentType/>
  <cp:contentStatus/>
</cp:coreProperties>
</file>