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1"/>
  </bookViews>
  <sheets>
    <sheet name="акт1котельные и сети" sheetId="1" r:id="rId1"/>
    <sheet name="акт2болерная" sheetId="2" r:id="rId2"/>
  </sheets>
  <definedNames/>
  <calcPr fullCalcOnLoad="1"/>
</workbook>
</file>

<file path=xl/sharedStrings.xml><?xml version="1.0" encoding="utf-8"?>
<sst xmlns="http://schemas.openxmlformats.org/spreadsheetml/2006/main" count="603" uniqueCount="437">
  <si>
    <t>№</t>
  </si>
  <si>
    <t>Инв</t>
  </si>
  <si>
    <t>Наименование объекта</t>
  </si>
  <si>
    <t>Адрес</t>
  </si>
  <si>
    <t>Введен в экспл.</t>
  </si>
  <si>
    <t>к-во</t>
  </si>
  <si>
    <t>Первон.</t>
  </si>
  <si>
    <t xml:space="preserve">Срок </t>
  </si>
  <si>
    <t xml:space="preserve">Норма  </t>
  </si>
  <si>
    <t>Сумма аморт.</t>
  </si>
  <si>
    <t xml:space="preserve">Сумма </t>
  </si>
  <si>
    <t>Остаточная</t>
  </si>
  <si>
    <t>ам.</t>
  </si>
  <si>
    <t xml:space="preserve">код по </t>
  </si>
  <si>
    <t xml:space="preserve">мес-ц и год </t>
  </si>
  <si>
    <t xml:space="preserve">износ за </t>
  </si>
  <si>
    <t>п/п</t>
  </si>
  <si>
    <t>и краткая его характеристика</t>
  </si>
  <si>
    <t>м-ц</t>
  </si>
  <si>
    <t>год</t>
  </si>
  <si>
    <t>факт.</t>
  </si>
  <si>
    <t>стоимость</t>
  </si>
  <si>
    <t>использ.</t>
  </si>
  <si>
    <t>ам.(год)</t>
  </si>
  <si>
    <t>отч.в год</t>
  </si>
  <si>
    <t>аморт.(месяц)</t>
  </si>
  <si>
    <t>ст-ть на 01,01,07</t>
  </si>
  <si>
    <t>гр.</t>
  </si>
  <si>
    <t>ОКОФ</t>
  </si>
  <si>
    <t>заверш.эк.</t>
  </si>
  <si>
    <t>ТЕПЛОУЧАСТОК</t>
  </si>
  <si>
    <t>Кот-ная с наруж.тепл.сетями цеха лесопилен.</t>
  </si>
  <si>
    <t>г.Суоярви, С/шоссе,85а, РСУ</t>
  </si>
  <si>
    <t>котел У-5 кол-во секций - 14</t>
  </si>
  <si>
    <t>сетевые насосы К45-30 д-р 7,5, 3000 об/м</t>
  </si>
  <si>
    <t>дым.труба д-р 400мм выс.20м</t>
  </si>
  <si>
    <t>Т.сети протяж.418 пм кол-во труб в кан.-2</t>
  </si>
  <si>
    <t>Кот-ная встроенная в здание 48 м2</t>
  </si>
  <si>
    <t>г.Суоярви, п.Ржевский, 2а</t>
  </si>
  <si>
    <t>Кот-ная с оборудованием "Птицефабрика" 508м2</t>
  </si>
  <si>
    <t xml:space="preserve">пер.Фабричный,1 </t>
  </si>
  <si>
    <t xml:space="preserve">Насос К-150-125-315 30 кВт 1500 об/м </t>
  </si>
  <si>
    <t>Кот-ая  "Птицефабрика"</t>
  </si>
  <si>
    <t>Дымосос ДН-8 ЛО 10 кВт 1500 об/м</t>
  </si>
  <si>
    <t>Котел водогрейный "Луга" № 069</t>
  </si>
  <si>
    <t>Котел водогрейный "Луга" № 055</t>
  </si>
  <si>
    <t>Котел водогрейный "Луга" № 068</t>
  </si>
  <si>
    <t>Котел водогрейный "Луга" № 051</t>
  </si>
  <si>
    <t>механизация (золоудаление нет углеподача есть треб.рем.)</t>
  </si>
  <si>
    <t>Т.трасса - к-ная компенс.222м д-р 219мм сталь</t>
  </si>
  <si>
    <t>Т.трасса (бывш.Шк.К-ная) 413м д-р159мм сталь</t>
  </si>
  <si>
    <t>Магистр.т/трасса - баня №2 147 м д-р 40мм сталь</t>
  </si>
  <si>
    <t>Т.трасса,С/шоссе.162 92м д-р76 мм сталь</t>
  </si>
  <si>
    <t>Т.трасса,С/шоссе,166 85м д-р108мм сталь</t>
  </si>
  <si>
    <t>Т.трасса,С/шоссе,174 30м д-р108мм сталь</t>
  </si>
  <si>
    <t>Т.трасса,С/шоссе,174 40м д-р108мм сталь</t>
  </si>
  <si>
    <t xml:space="preserve">Магист. т/трасса 40м д-р108мм сталь </t>
  </si>
  <si>
    <t>Т.трасса ул.Сосновая,14,40м д-р76мм сталь</t>
  </si>
  <si>
    <t xml:space="preserve">Т.трасса ул.Сосновая,10 108м д-р76 мм сталь </t>
  </si>
  <si>
    <t>Т.трасса,С/шоссе,147,56 м д-р108мм сталь</t>
  </si>
  <si>
    <t>Т.трасса,С/шоссе,149,35м д-р108мм сталь</t>
  </si>
  <si>
    <t>Т.трасса,С/шоссе,143 62м д-р108мм сталь</t>
  </si>
  <si>
    <t>Т.трасса,С/шоссе,141б,106м д-р108мм сталь</t>
  </si>
  <si>
    <t>Т.трасса,С/шоссе,141,38м д-р89мм сталь</t>
  </si>
  <si>
    <t>Т.трасса,С/шоссе,135,108м д-р 89мм сталь</t>
  </si>
  <si>
    <t>Т.трасса,С/шоссе,172,45м д-р 50мм сталь</t>
  </si>
  <si>
    <t>Т.трасса,С/шоссе,170,10м д-р 50мм сталь</t>
  </si>
  <si>
    <t>Т.трасса,С/шоссе,168,10м д-р 50мм сталь</t>
  </si>
  <si>
    <t>Т.трасса,С/шоссе 180,72м д-р 108мм сталь</t>
  </si>
  <si>
    <t>Встроенное здание к-ной шк.Гориленко 36м2</t>
  </si>
  <si>
    <t>310 стрелковая дивизии, 1</t>
  </si>
  <si>
    <t>К-ная шк.Гориленко,310 Стр.див.</t>
  </si>
  <si>
    <t>Дымовая труба д-р 300мм выс.18м кирпич.</t>
  </si>
  <si>
    <t>142947160-142947179</t>
  </si>
  <si>
    <t>Теп.сеть от кот.8-лет.шк. на муз.шк. 2Д-57 подзем.б/кан.37м</t>
  </si>
  <si>
    <t>здание котельной Гагарина 96м2</t>
  </si>
  <si>
    <t>К-ная Гагарина, ул.Гагарина</t>
  </si>
  <si>
    <t>Труба дымовая выс.18м д-р 800мм сталь бетон.фунд-т</t>
  </si>
  <si>
    <t>Котельная Гагарина</t>
  </si>
  <si>
    <t>Теп.сети от котельной Гагарина 80 м</t>
  </si>
  <si>
    <t>Гагарина, 2,4,6</t>
  </si>
  <si>
    <t>Насосное оборуд-ние К45/30 7,5кВт 3000об/м</t>
  </si>
  <si>
    <t>Насос К160-20 У-2 15кВт 300об/м</t>
  </si>
  <si>
    <t>Гагарина</t>
  </si>
  <si>
    <t>Котел У-6М 2 2секции</t>
  </si>
  <si>
    <t>Котел КВ-084 -100</t>
  </si>
  <si>
    <t>Водоподогреватель скор-й водоводяной</t>
  </si>
  <si>
    <t xml:space="preserve">котельная Химлесхоз 66,46 м2 </t>
  </si>
  <si>
    <t>пер.Карьерный</t>
  </si>
  <si>
    <t>Котел водогрейный,чугунный,секц(26)У-5М</t>
  </si>
  <si>
    <t>Котельная Химлесхоз</t>
  </si>
  <si>
    <t>Насосное обор-ние К90-35,15кВт 300об/м К90/35 11кВт</t>
  </si>
  <si>
    <t>Труба дымовая д-р 400мм выс 20м</t>
  </si>
  <si>
    <t>Дымосос ДН-9-1500 11кВт 1500об/м</t>
  </si>
  <si>
    <t xml:space="preserve">Циклон ЦН-15-500 4 УП </t>
  </si>
  <si>
    <t>Теп.сеть 1505 м от кот.Химлесхоз кол-во труб в кан.-2</t>
  </si>
  <si>
    <t xml:space="preserve">здание котельной Стройуправление </t>
  </si>
  <si>
    <t>Суояр/шоссе 86а</t>
  </si>
  <si>
    <t>Котел водогрейный,чугунный,секц(10)У-6</t>
  </si>
  <si>
    <t>К-ная Стройуправление,С/ш,86а</t>
  </si>
  <si>
    <t>Труба дымовая д-р 700 мм выс.22м</t>
  </si>
  <si>
    <t>Нас.обор.К160-30 22кВт,1500об/м;К160-30 13кВт 1500об/м</t>
  </si>
  <si>
    <t>Вентилятор дутьевой ЦН 06кВт 1500об/м</t>
  </si>
  <si>
    <t>Теп.сети 576 м кол-во труб в кан.-2</t>
  </si>
  <si>
    <t>С/шоссе 74-86</t>
  </si>
  <si>
    <t>здание котельной ДК 48м2</t>
  </si>
  <si>
    <t>ул.Гагарина ,15</t>
  </si>
  <si>
    <t>Теп.сети от к-ной ДК 156м подзем 36м Д50 надз 120м</t>
  </si>
  <si>
    <t>на ж.д по ул.Гагарина</t>
  </si>
  <si>
    <t>Котел водогрейный,чугунный,секц(20) У-5</t>
  </si>
  <si>
    <t>К-ная ДК,ул.Гагарина,15</t>
  </si>
  <si>
    <t>Котел водогрейный У-6 секц(22)</t>
  </si>
  <si>
    <t>К-ная ДК,ул.Гагарина,16</t>
  </si>
  <si>
    <t>Труба дым.д-р 30мм выс.12м кирпич.</t>
  </si>
  <si>
    <t>К-ная ДК,ул.Гагарина,17</t>
  </si>
  <si>
    <t>Насос.К-65/50-160 5,5кВт 3000об/м К45/30 7,5кВт 3000об/м</t>
  </si>
  <si>
    <t>К-ная ДК,ул.Гагарина,18</t>
  </si>
  <si>
    <t>здание котельной "Мэрия" 99,82 м2</t>
  </si>
  <si>
    <t>Шельшакова,4</t>
  </si>
  <si>
    <t>Котел водогрейный,чугунный,секц(38) У-6</t>
  </si>
  <si>
    <t>К-ная Мэрия, ул.Шельшакова,4.</t>
  </si>
  <si>
    <t>Водоподогреватель 07 ОСТ 34-588-68 скоростной</t>
  </si>
  <si>
    <t>Труба дымовая</t>
  </si>
  <si>
    <t>Теп.сети от котельной мерии 224 и 8 м</t>
  </si>
  <si>
    <t>ул.Шельшакова,10,12,8</t>
  </si>
  <si>
    <t>Теп.сети от котельной мерии 15 м</t>
  </si>
  <si>
    <t>ул.Шельшакова,6а</t>
  </si>
  <si>
    <t>Теп.сети от котельной мерии 61 м</t>
  </si>
  <si>
    <t>на здание администрации</t>
  </si>
  <si>
    <t>Теп.сети от котельной мерии 68 м</t>
  </si>
  <si>
    <t>на здание типографии</t>
  </si>
  <si>
    <t>здание котельной РУС 170,95 м2</t>
  </si>
  <si>
    <t>Октябрьская,34</t>
  </si>
  <si>
    <t>Котел водогрейный,чугунный,секц(30) У-6</t>
  </si>
  <si>
    <t>К-ная РУС, ул.Октябрьская,34.</t>
  </si>
  <si>
    <t>Котел водогрейный,секционный КВ 0,84-100</t>
  </si>
  <si>
    <t>Дымосос Д-9-1500 11кВт 1000 об/м</t>
  </si>
  <si>
    <t>Насос К90-55 30кВт 300об/м, К45-55 15 кВт 3000об/м</t>
  </si>
  <si>
    <t>Циклон ЦН-15-500 4 УП</t>
  </si>
  <si>
    <t>вентилятор дутьевой 2,2 кВт 1500об/м</t>
  </si>
  <si>
    <t xml:space="preserve">Труба дымовая д-р 800 мм выс.30 </t>
  </si>
  <si>
    <t xml:space="preserve">Теп.сети 957м к-во труб в канале-2 </t>
  </si>
  <si>
    <t>Здание котельной ЦРБ 232,8 м2</t>
  </si>
  <si>
    <t>Котел водогрейный,чугунный,секц  У-5</t>
  </si>
  <si>
    <t>К-ная ЦРБ,  Шельшакова,17.</t>
  </si>
  <si>
    <t>Котел водогрейный,чугунный,секц У-5</t>
  </si>
  <si>
    <t>Котел водогрейный,чугунный,секц(28) У-6М</t>
  </si>
  <si>
    <t>Котел водогрейный,чугунный,секц(28)У-6</t>
  </si>
  <si>
    <t>Котел водогрейный,чугунный,секц(28) У-6</t>
  </si>
  <si>
    <t>Пароводонагреватель Э 14 Т-2437 ПС</t>
  </si>
  <si>
    <t>Котельная ЦРБ</t>
  </si>
  <si>
    <t>Пароводонагреватель 01 ОСТ 34-588-68</t>
  </si>
  <si>
    <t>Водяной подогреватель 08ОСТ 34-588-68</t>
  </si>
  <si>
    <t xml:space="preserve">Труба дымовая д-р 730 мм выс. 30м </t>
  </si>
  <si>
    <t>Насос К160-20 15кВт,1500об/м К160/20 17кВт,1500об/м</t>
  </si>
  <si>
    <t>Подпиточный насос К20/30</t>
  </si>
  <si>
    <t>Циркуляционный насос 1К 65-160</t>
  </si>
  <si>
    <t>Вентиляторы дутьевые 1,1 кВт 1500об/м, 0,6 кВт 1500об/м</t>
  </si>
  <si>
    <t>Теп.сети от бойлерной  607 м</t>
  </si>
  <si>
    <t>от котельной больницы</t>
  </si>
  <si>
    <t>Теп.сети от бойлерной 1226м</t>
  </si>
  <si>
    <t>больничный городок</t>
  </si>
  <si>
    <t>Теп.сети 44м</t>
  </si>
  <si>
    <t>Здание котельной "Октябрьская" 154,2 м2</t>
  </si>
  <si>
    <t>Октябрьская,6</t>
  </si>
  <si>
    <t>Котел водогрейный,чугунный,секционный</t>
  </si>
  <si>
    <t>К-ная Октябрьская, ул.Окт-кая.6,</t>
  </si>
  <si>
    <t>Водяной подогреватель 07 ОСТ 34-588-68 скоростной</t>
  </si>
  <si>
    <t>Труба дымовая д-р 800мм выс. 30м</t>
  </si>
  <si>
    <t>Дымосос Д-125</t>
  </si>
  <si>
    <t>Дымосос ДН-19</t>
  </si>
  <si>
    <t>Насос К90/35 15кВт 3000об/м</t>
  </si>
  <si>
    <t>Насос К 90/35 11кВт 3000об/м</t>
  </si>
  <si>
    <t>Теп.сети от кот-ной Октябрьской 110 м</t>
  </si>
  <si>
    <t>на д/сад "Елочка", на баню №3</t>
  </si>
  <si>
    <t>Теп.сети от кот-ной Октябрьской 108 м 133мм</t>
  </si>
  <si>
    <t>ул.Гагарина, Советская</t>
  </si>
  <si>
    <t>Теп.сети от кот-ной Октябрьской 60 м д-р 76мм</t>
  </si>
  <si>
    <t>ул.Советская,25</t>
  </si>
  <si>
    <t>Теп.сети от к-ной 220 м д-р 57мм 108м д-р 89мм 96м д-р76 -16м</t>
  </si>
  <si>
    <t>ул.Гагарина 22,20,24 Советская,18,20</t>
  </si>
  <si>
    <t>Здание котельной "Старой редакции" 17,5 м2</t>
  </si>
  <si>
    <t>Победа,4</t>
  </si>
  <si>
    <t>Теп.сети откотельной Редакции 59 м</t>
  </si>
  <si>
    <t>на дом пионеров</t>
  </si>
  <si>
    <t>Теп.сети от котельной Редакции 300 м</t>
  </si>
  <si>
    <t>на жилые дома</t>
  </si>
  <si>
    <t>Котел водогрейный, чугунный, секц(20)</t>
  </si>
  <si>
    <t>К-ная Редакция, ул.Победы,4.</t>
  </si>
  <si>
    <t>Котел У-6 20 секций</t>
  </si>
  <si>
    <t>Труба дым. Д-р 400мм выс. 15м</t>
  </si>
  <si>
    <t>Насос К 65-50-160 5,5 кВт 3000об/м</t>
  </si>
  <si>
    <t>Котельная Ст.редакция</t>
  </si>
  <si>
    <t>Насос К 20-30 4 кВт 3000об/м</t>
  </si>
  <si>
    <t>вентиляция приточно-вытяжная 1,1 кВт 1500об/м</t>
  </si>
  <si>
    <t>Здание котельной Почты 36 м2</t>
  </si>
  <si>
    <t>310 Стр. дивизии</t>
  </si>
  <si>
    <t>Котел водогрейный,чугунный,секц(16)У-5</t>
  </si>
  <si>
    <t>К-ная Почта, ул.310 Стр. дивизии</t>
  </si>
  <si>
    <t>Теп.сети от к-ной Почты 82м д-р 57мм</t>
  </si>
  <si>
    <t>на ж.д № 2, гараж</t>
  </si>
  <si>
    <t>Теп.сети от к-ной Почты 81м 45мм-22м 57мм -59м</t>
  </si>
  <si>
    <t>на поликлинику</t>
  </si>
  <si>
    <t>здание котельной Маяковского 22,8 м2</t>
  </si>
  <si>
    <t>Маяковского, 5</t>
  </si>
  <si>
    <t>Котел водогрейный,чугунный,секц(16) У-5</t>
  </si>
  <si>
    <t>К-ная Маяковского, п.Маяковского</t>
  </si>
  <si>
    <t>Котел водогрейный,чугунный,секц(24) У-5</t>
  </si>
  <si>
    <t>Труба дымовая д-р 350мм выс.12м</t>
  </si>
  <si>
    <t>Тепловые сети 378 пм</t>
  </si>
  <si>
    <t>Здание котельной Сувилахти 28м2</t>
  </si>
  <si>
    <t>Тикиляйнена, 9а</t>
  </si>
  <si>
    <t>К-ная Сувилахти ул.Тикиляйнена</t>
  </si>
  <si>
    <t>Котел водогрейный,чугунный,секц(26)У-4</t>
  </si>
  <si>
    <t>Насос К45-30 7,5кВт 3000об/м</t>
  </si>
  <si>
    <t>Труба дымовая д-р400 мм выс.24м</t>
  </si>
  <si>
    <t>8-ми летняя школа ул.Тикиляйнена</t>
  </si>
  <si>
    <t>Вентилятор дутьевой нет э/двигателя</t>
  </si>
  <si>
    <t>Тепловые сети от кот.РМЗ кот</t>
  </si>
  <si>
    <t>пер.Ржевский</t>
  </si>
  <si>
    <t xml:space="preserve">Дымосос л.вр.ДН-9 сэ/дв.15/1500    </t>
  </si>
  <si>
    <t>Теплоучасток</t>
  </si>
  <si>
    <t>Насос UPS 40-180 F серии 200, 3х400В, № 964 01 979</t>
  </si>
  <si>
    <t>Дымосос ДН-9 с эл.двиг.11/1000пр.вр.</t>
  </si>
  <si>
    <t>теплоучасток</t>
  </si>
  <si>
    <t>-</t>
  </si>
  <si>
    <t>ИТОГО</t>
  </si>
  <si>
    <t>К-ная Птицефабрика</t>
  </si>
  <si>
    <t>Насосная бойлерная</t>
  </si>
  <si>
    <t>ул. Нухи Идрисова / Набережная</t>
  </si>
  <si>
    <t>Насосная установка К100-65-250</t>
  </si>
  <si>
    <t>Подогреватель ПП-1-32-7-2</t>
  </si>
  <si>
    <t>Тепловой пункт</t>
  </si>
  <si>
    <t>Фабричная</t>
  </si>
  <si>
    <t>Насос откачки конденсата 2 К20/30 э/дв.АО2-52-2 4кВт</t>
  </si>
  <si>
    <t xml:space="preserve">бойлерная </t>
  </si>
  <si>
    <t>эл/сил. оборуд.ящ.упр/9,щит сил/2,задв-и/с э/пр/16,КЛ</t>
  </si>
  <si>
    <t>бойлерная</t>
  </si>
  <si>
    <t>Охл.конд.с всп.оборуд-ем ВВП-4-325-4  ТУ 3113-001-002</t>
  </si>
  <si>
    <t>вспомогательное оборудование</t>
  </si>
  <si>
    <t>Трубопроводы с запорной арматурой 7шт</t>
  </si>
  <si>
    <t>Пароводяной подогреватель ПСВ-63-7-15</t>
  </si>
  <si>
    <t>КИП и Ав.суж-е ус-во диаф-а 3шт. Сосвсп.приб-и</t>
  </si>
  <si>
    <t>Преобр-ль Сапфир со всп. Приб. 5 шт.</t>
  </si>
  <si>
    <t>КИП и Ав. Приб. Регул-ий ПС 25 3 шт.</t>
  </si>
  <si>
    <t>КИП и Ав.потенциаметр КСМ-140 со вспприб-и</t>
  </si>
  <si>
    <t>КИП и Ав исполн-й мех-зм со всп.приб-и</t>
  </si>
  <si>
    <t>Рекон-ия выч-ль к-ва тепВКТ-5/1 клем 280-901/30ш Каб.ввод Д27 с клем.кор.</t>
  </si>
  <si>
    <t>бойлерная - Картон.фабрика</t>
  </si>
  <si>
    <t>Метран-300 ПР-25-0,01 02 ОП</t>
  </si>
  <si>
    <t>Суоярвская картонная фабрика</t>
  </si>
  <si>
    <t>Теп.сети от бойлерной 160м подз.кан.2Д-125</t>
  </si>
  <si>
    <t>от ТК диспет-кая до ТК ул.Ленина</t>
  </si>
  <si>
    <t>Теп.сети от бойлерной 70м подз.кан.2Д-100</t>
  </si>
  <si>
    <t>на среднюю школу</t>
  </si>
  <si>
    <t>Теп.сети от бойлерной 36м подз. Кан.2Д-100</t>
  </si>
  <si>
    <t>на здание интернат ул.Ленина</t>
  </si>
  <si>
    <t>Теп.сети от бойлерной 28м подз.кан.2Д-100</t>
  </si>
  <si>
    <t>Кинотеатр "Космос"</t>
  </si>
  <si>
    <t>Теп.сети от бойлер. 40м подз.кан.2Д-80/27м 2Д-57/13м</t>
  </si>
  <si>
    <t>ул.Ленина, 33</t>
  </si>
  <si>
    <t>Теп.сети от бойлерной 25м подз.кан2Д-100</t>
  </si>
  <si>
    <t>ул.Ленина, 35</t>
  </si>
  <si>
    <t>Теп.сети от бойлер 134м подз.кан.2Д-76/40м 2Д-100/94м</t>
  </si>
  <si>
    <t>ул.Ленина на здание "ХВЕ"</t>
  </si>
  <si>
    <t>Теп.сети от бойлерной 87м подз.к.2Д-76/387</t>
  </si>
  <si>
    <t>д/сад "Березка"</t>
  </si>
  <si>
    <t>Теп.сети от бойлерной 83м подз.к.2Д-100</t>
  </si>
  <si>
    <t>ул.Ленина, 43</t>
  </si>
  <si>
    <t>Теп.сети от бойлер 183м подз.к.2Д-169/132м 2Д-100/51м</t>
  </si>
  <si>
    <t>ул.Ленина, 45</t>
  </si>
  <si>
    <t>Теп.сети от бойлерной 72м подз.к.2Д-100</t>
  </si>
  <si>
    <t>ул.Ленина, 41</t>
  </si>
  <si>
    <t>Теп.сети от бойлер 325м подз.к.2Д-159135м 2Д-133/190м</t>
  </si>
  <si>
    <t>пл.Дзержинского - ул.Ленина</t>
  </si>
  <si>
    <t>теплотрасса  реконструкция</t>
  </si>
  <si>
    <t>д/с Березка</t>
  </si>
  <si>
    <t>Теп.сети от бойлерной 196м подз.к.2Д-108</t>
  </si>
  <si>
    <t>ул.Фабричная от ЦТП до ТК 1-4</t>
  </si>
  <si>
    <t>Теп.сети от бойлерной 50м подз.к.2Д-76</t>
  </si>
  <si>
    <t>ул.Фабричная . 8а</t>
  </si>
  <si>
    <t>Теп.сети от бойлерной 35м подз.к.2Д-57</t>
  </si>
  <si>
    <t>ул.Ленина</t>
  </si>
  <si>
    <t>Инженер.сети теплотрассы 60м д-125мм сталь</t>
  </si>
  <si>
    <t>ул.Победы,11</t>
  </si>
  <si>
    <t>Инженер.сети теплотрассы 60 м д-125мм сталь</t>
  </si>
  <si>
    <t>ул.Победы,13</t>
  </si>
  <si>
    <t>Инженер.сети теплотрассы 70м д-125мм сталь</t>
  </si>
  <si>
    <t>ул.Победы, 32</t>
  </si>
  <si>
    <t>Инженер.сети теплотрассы 45м д-70мм</t>
  </si>
  <si>
    <t>ул.Победы, 34</t>
  </si>
  <si>
    <t>Инженер.сети теплотрассы 45м д-50мм</t>
  </si>
  <si>
    <t>ул.Победы, 36</t>
  </si>
  <si>
    <t>Инженер.сети теплотрассы 75м д-50мм</t>
  </si>
  <si>
    <t>ул.Победы, 38</t>
  </si>
  <si>
    <t>Инженер.сети теплотрассы 54м д-50мм</t>
  </si>
  <si>
    <t>ул.Фабричная,7</t>
  </si>
  <si>
    <t>Инженер.сети теплотрассы 68,5м д-50мм</t>
  </si>
  <si>
    <t>ул.Фабричная,9</t>
  </si>
  <si>
    <t>Инженер.сети теплотрассы 33м д-50мм</t>
  </si>
  <si>
    <t>ул.Фабричная,11</t>
  </si>
  <si>
    <t>Инженер.сети теплотрассы 280м д-76мм</t>
  </si>
  <si>
    <t>ул.Нухи Идрисова,1</t>
  </si>
  <si>
    <t>Инженер.сети теплотрассы 70м д-76мм</t>
  </si>
  <si>
    <t>ул.Нухи Идрисова,2</t>
  </si>
  <si>
    <t>Инженер.сети теплотрассы 15м д-76мм</t>
  </si>
  <si>
    <t>ул.Нухи Идрисова,3</t>
  </si>
  <si>
    <t>Инженер.сети теплотрассы 20м д76мм</t>
  </si>
  <si>
    <t>ул.Нухи идрисова,4</t>
  </si>
  <si>
    <t>Инженер.сети теплотрассы 40м д-76мм</t>
  </si>
  <si>
    <t>Инженер.сети теплотрассы 35м д-76мм</t>
  </si>
  <si>
    <t>ул.Нухи Идрисова,5</t>
  </si>
  <si>
    <t>Инженер.сети теплотрассы 85м д-76мм</t>
  </si>
  <si>
    <t>ул.Нухи Идрисова,7</t>
  </si>
  <si>
    <t>Инженер.сети теплотрассы 55м д-100мм</t>
  </si>
  <si>
    <t>ул.Набережная,14</t>
  </si>
  <si>
    <t>Инженер.сети теплотрассы 55м д-76мм</t>
  </si>
  <si>
    <t>ул.Нухи  Идрисова,9</t>
  </si>
  <si>
    <t>Инженер.сети теплотрассы 30м д-100мм</t>
  </si>
  <si>
    <t>ул.Набережная,16</t>
  </si>
  <si>
    <t>ул.Набережная,16а</t>
  </si>
  <si>
    <t>ул.Набережная,18</t>
  </si>
  <si>
    <t>Инженер.сети теплотрассы 50м д-100мм</t>
  </si>
  <si>
    <t>ул.Набережная,20</t>
  </si>
  <si>
    <t>Инженер.сети теплотрассы 83м д-78мм</t>
  </si>
  <si>
    <t>ул.Ленина,6</t>
  </si>
  <si>
    <t>Инженер.сети теплотрассы 120м д-100мм</t>
  </si>
  <si>
    <t>ул.Набережная,30</t>
  </si>
  <si>
    <t>Инженер.сети теплотрассы 8м д-35мм</t>
  </si>
  <si>
    <t>ул.Ленина,9</t>
  </si>
  <si>
    <t>Инженер.сети теплотрассы 21м д-50мм</t>
  </si>
  <si>
    <t>Садовый переулок,5</t>
  </si>
  <si>
    <t>Инженер.сети теплотрассы 15м д-50мм</t>
  </si>
  <si>
    <t>ул.Ленина,20</t>
  </si>
  <si>
    <t>Инженер.сети теплотрассы 16м д-50мм</t>
  </si>
  <si>
    <t>ул.Садовая,21</t>
  </si>
  <si>
    <t>Инженер.сети теплотрассы 30м д-125мм</t>
  </si>
  <si>
    <t>ул.Победы,7</t>
  </si>
  <si>
    <t>Инженер.сети теплотрассы 65м д-125мм</t>
  </si>
  <si>
    <t>ул.Победы,9</t>
  </si>
  <si>
    <t>Т.трасса от бойлерной 800м д-130мм</t>
  </si>
  <si>
    <t>до Идрисова</t>
  </si>
  <si>
    <t>Теп.сети подз.к.2Д-100 80м</t>
  </si>
  <si>
    <t xml:space="preserve">на ж.д.№10ул.Лесная </t>
  </si>
  <si>
    <t>Теп.сети  115м</t>
  </si>
  <si>
    <t>от ж.д.№7 к Айно ул.Победы</t>
  </si>
  <si>
    <t>Теп.сети Магистр.400м ЦТП Фабричная167м над 2Д200</t>
  </si>
  <si>
    <t xml:space="preserve">Теп.сети магистр.отпайка Садовый п.110м 2Д-100 надз. </t>
  </si>
  <si>
    <t>Садовый пер.</t>
  </si>
  <si>
    <t>Тепловые сети от бойлерной 400м</t>
  </si>
  <si>
    <t>ул.Садовая и пер.Садовый</t>
  </si>
  <si>
    <t>Теп.сети 45м подз.2Д-100</t>
  </si>
  <si>
    <t xml:space="preserve">на р-н 3х этаж.застр. Ленина </t>
  </si>
  <si>
    <t>Теп.сети 70м надз.2Д-57</t>
  </si>
  <si>
    <t xml:space="preserve">на зд-ния №2,4 по Ленина </t>
  </si>
  <si>
    <t>Теп.сети 100м надз.2Д-100</t>
  </si>
  <si>
    <t xml:space="preserve">на зд.Суд.прист.ул.Ленина,16 </t>
  </si>
  <si>
    <t>Т.сети  143м  Надз.2Д133-125 2Д76-18м</t>
  </si>
  <si>
    <t>на ж.д.№9 Лесная</t>
  </si>
  <si>
    <t>Теп.сети 190м н/з 2Д-150</t>
  </si>
  <si>
    <t xml:space="preserve">от ТК3 до Сберб.ул.Победы </t>
  </si>
  <si>
    <t>Теп.сети от бойлерной 6 м п/з 2Д-89 26м,2Д-57-43</t>
  </si>
  <si>
    <t>Суоярвское шоссе,8</t>
  </si>
  <si>
    <t>Теп.сети от бойлерной 395м н/з 2Д-219-92 п/з 303м Д219</t>
  </si>
  <si>
    <t>Мебельный магазин ТК С/ шоссе,8</t>
  </si>
  <si>
    <t>Магистр.теплотрасса 685м надз. Д-р273мм</t>
  </si>
  <si>
    <t>пусковой комплекс Победа</t>
  </si>
  <si>
    <t>Теп.сети от бойлерной 60м подз. 2Д-89мм</t>
  </si>
  <si>
    <t>на ж/д № 9 по ул.Кайманова</t>
  </si>
  <si>
    <t>Теп.сети от бойлерной 250м подз. 2Д-250</t>
  </si>
  <si>
    <t>на ж/д № 17 по ул.Кайманова</t>
  </si>
  <si>
    <t>Теп.сети от бойлерной 144м надз. 2Д-100</t>
  </si>
  <si>
    <t>на бассейн</t>
  </si>
  <si>
    <t>Теп.сети 1896м н/з.2Д-400/862,2Д-325/37,п/зД325/410м Д273/247м</t>
  </si>
  <si>
    <t>бойлерная - Кайманова 13</t>
  </si>
  <si>
    <t>Теп.сети от бойлерной 62м подз. 2Д-62</t>
  </si>
  <si>
    <t>на ж/д № 11 по ул.Кайманова от ТК-9</t>
  </si>
  <si>
    <t>Теп.сети от бойлерной 75м подз.2Д75</t>
  </si>
  <si>
    <t>к ж.д № 7 по ул.Кайманова</t>
  </si>
  <si>
    <t>Теп.сети от бойлерной 70м подз. 2Д-79</t>
  </si>
  <si>
    <t>на ж.д № 4 С/шоссе</t>
  </si>
  <si>
    <t>Теп.сети от бойлерной 120м подз. 2Д-76/50м 2Д-50/70м</t>
  </si>
  <si>
    <t>Фабричная, 8,5а</t>
  </si>
  <si>
    <t>Теп.сети от бойлерной 135м подз.лот.15м 2Д-57 120м</t>
  </si>
  <si>
    <t>от зд.Прокуратуры до РКЦ ул.Победы</t>
  </si>
  <si>
    <t>Теп.сети от бойлерной 24м подз.2Д 57</t>
  </si>
  <si>
    <t>на ж.д № 16а ул.Фабричная</t>
  </si>
  <si>
    <t>Теп.сети от бойлерной 30м подз. 2Д-40</t>
  </si>
  <si>
    <t>на ж.д № 14 ул.Фабричная</t>
  </si>
  <si>
    <t>Теп.сети от бойлерной 75м подз.2Д-89</t>
  </si>
  <si>
    <t>Суоярвское шоссе, 6</t>
  </si>
  <si>
    <t>Теп.сети от бойлерной 60м 2Д 100/34 2Д-50/26</t>
  </si>
  <si>
    <t>Суоярвское шоссе, 5,7</t>
  </si>
  <si>
    <t>Теп.сети от бойлерной 40м подз. 2Д-40</t>
  </si>
  <si>
    <t>Фабричная,10</t>
  </si>
  <si>
    <t>Теп.сети от бойлерной 81м п/з 2Д-10 56м 2Д-57 25м</t>
  </si>
  <si>
    <t>на ж/д № 32 ул.Ленина,маг."Мечта"</t>
  </si>
  <si>
    <t xml:space="preserve">Теплотрасса  86м подз. 2Д-87 </t>
  </si>
  <si>
    <t>к д/с ул.Кайманова</t>
  </si>
  <si>
    <t>Теп.сети от бойлерной 50м подз. 2Д/108</t>
  </si>
  <si>
    <t>от ТК 5 до ТК на ул.Кайманова1,3</t>
  </si>
  <si>
    <t>Теп.сети от бойлерной 154м подз.2Д-108/84м,2Д-87/70м</t>
  </si>
  <si>
    <t>от ж/д № 1 до ж/д № 1а по.Кайманова</t>
  </si>
  <si>
    <t>Теп.сети от бойлерной 50м подз.2Д-108</t>
  </si>
  <si>
    <t>от ТК 5 до ж/д № 1 ул.Кайманова</t>
  </si>
  <si>
    <t>Теп.сети от бойлерной 20м подз.2Д-100</t>
  </si>
  <si>
    <t>Ленина,36</t>
  </si>
  <si>
    <t>Теп.сети от бойлерной 175м надз.2Д-125/70м,2Д-50/90м</t>
  </si>
  <si>
    <t>на баню,гаражи ул.Нухи Идрисова</t>
  </si>
  <si>
    <t>Теп.сети от бойлерной 156м подз.2Д-159/108м,2Д-133/48м</t>
  </si>
  <si>
    <t>Лесная,3</t>
  </si>
  <si>
    <t>Теп.сети от бойлерной 50м надз.2Д-50</t>
  </si>
  <si>
    <t>Суоярвское шоссе,9</t>
  </si>
  <si>
    <t>Теп.сети от б-й Ленина,15 65пм</t>
  </si>
  <si>
    <t>Ленина,15</t>
  </si>
  <si>
    <t>Теп.сети от б-й Н.Идрисова,16 340пм</t>
  </si>
  <si>
    <t>Нухи Идрисова,16</t>
  </si>
  <si>
    <t>Теп.сети пер.Комсомольский,5 ж.д. 4кв.</t>
  </si>
  <si>
    <t>пер.Комсомольский,5</t>
  </si>
  <si>
    <t xml:space="preserve">Электрокомпрессор   </t>
  </si>
  <si>
    <t xml:space="preserve">Сварочный аппрат    </t>
  </si>
  <si>
    <t xml:space="preserve">оборудование на кот. Картон. Фабрика  </t>
  </si>
  <si>
    <t xml:space="preserve">Теплотрасса, прот.20 пм   </t>
  </si>
  <si>
    <t>Теплоучасток Кайманова,19</t>
  </si>
  <si>
    <t>Подогреватель на ЦТП Фабричная</t>
  </si>
  <si>
    <t>Теп.сети от котельной Сувилахти 319м</t>
  </si>
  <si>
    <t>дым.труба д-р 1000мм выс.19м кирп.кругл.</t>
  </si>
  <si>
    <t>_______________________/Машталер Э.Е.</t>
  </si>
  <si>
    <t>Принял</t>
  </si>
  <si>
    <t>Передал</t>
  </si>
  <si>
    <t xml:space="preserve">ПЕРЕЧЕНЬ ИМУЩЕСТВА </t>
  </si>
  <si>
    <t>Приложение к договору аренды объектов системы теплоснабжения от "___" ________ 2010 г. № _____</t>
  </si>
  <si>
    <t>"___" ________ 2010 г.</t>
  </si>
  <si>
    <t>"___" ________ 2010 г</t>
  </si>
  <si>
    <t xml:space="preserve">          __________ /Леонов Н.В.                            </t>
  </si>
  <si>
    <t>Перечень муниципального имущества, предназначенного для осуществления деятельности по теплоснабжению на территории Суоярвского муниципального района .</t>
  </si>
  <si>
    <t xml:space="preserve">Э.Е. Машталер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</si>
</sst>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419]mmmm\ yyyy;@"/>
    <numFmt numFmtId="166" formatCode="0.000000"/>
    <numFmt numFmtId="167" formatCode="0.000"/>
    <numFmt numFmtId="168" formatCode="0.0000"/>
    <numFmt numFmtId="169" formatCode="0.00000"/>
    <numFmt numFmtId="170" formatCode="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3"/>
      <name val="Arial Cyr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9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 Cyr"/>
      <family val="2"/>
    </font>
    <font>
      <b/>
      <sz val="9"/>
      <name val="Arial"/>
      <family val="2"/>
    </font>
    <font>
      <b/>
      <i/>
      <sz val="10"/>
      <name val="Arial Cyr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65" fontId="7" fillId="0" borderId="15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9" fontId="14" fillId="0" borderId="10" xfId="57" applyFont="1" applyFill="1" applyBorder="1" applyAlignment="1">
      <alignment horizontal="left" vertical="center"/>
    </xf>
    <xf numFmtId="0" fontId="14" fillId="0" borderId="10" xfId="57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/>
    </xf>
    <xf numFmtId="164" fontId="10" fillId="0" borderId="14" xfId="0" applyNumberFormat="1" applyFont="1" applyFill="1" applyBorder="1" applyAlignment="1">
      <alignment horizontal="right"/>
    </xf>
    <xf numFmtId="164" fontId="10" fillId="0" borderId="13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9" fillId="0" borderId="14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4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9" fillId="0" borderId="14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14" fillId="0" borderId="15" xfId="0" applyFont="1" applyFill="1" applyBorder="1" applyAlignment="1">
      <alignment horizontal="center"/>
    </xf>
    <xf numFmtId="2" fontId="15" fillId="0" borderId="15" xfId="0" applyNumberFormat="1" applyFont="1" applyBorder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2" fontId="16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14" fontId="0" fillId="0" borderId="0" xfId="0" applyNumberFormat="1" applyFont="1" applyFill="1" applyAlignment="1">
      <alignment/>
    </xf>
    <xf numFmtId="0" fontId="9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2"/>
  <sheetViews>
    <sheetView zoomScalePageLayoutView="0" workbookViewId="0" topLeftCell="A1">
      <selection activeCell="D166" sqref="D166:H166"/>
    </sheetView>
  </sheetViews>
  <sheetFormatPr defaultColWidth="8.875" defaultRowHeight="12.75"/>
  <cols>
    <col min="1" max="2" width="3.75390625" style="3" customWidth="1"/>
    <col min="3" max="3" width="46.25390625" style="3" customWidth="1"/>
    <col min="4" max="4" width="28.875" style="3" customWidth="1"/>
    <col min="5" max="5" width="3.625" style="3" customWidth="1"/>
    <col min="6" max="6" width="6.125" style="3" customWidth="1"/>
    <col min="7" max="7" width="3.875" style="3" customWidth="1"/>
    <col min="8" max="8" width="13.625" style="3" customWidth="1"/>
    <col min="9" max="10" width="5.125" style="3" customWidth="1"/>
    <col min="11" max="11" width="11.625" style="3" customWidth="1"/>
    <col min="12" max="12" width="10.875" style="3" customWidth="1"/>
    <col min="13" max="13" width="13.375" style="3" hidden="1" customWidth="1"/>
    <col min="14" max="15" width="3.75390625" style="3" hidden="1" customWidth="1"/>
    <col min="16" max="16" width="0" style="3" hidden="1" customWidth="1"/>
    <col min="17" max="17" width="3.75390625" style="3" hidden="1" customWidth="1"/>
    <col min="18" max="18" width="5.375" style="3" hidden="1" customWidth="1"/>
    <col min="19" max="19" width="3.625" style="3" customWidth="1"/>
    <col min="20" max="20" width="40.25390625" style="3" hidden="1" customWidth="1"/>
    <col min="21" max="21" width="10.25390625" style="3" hidden="1" customWidth="1"/>
    <col min="22" max="23" width="10.75390625" style="3" hidden="1" customWidth="1"/>
    <col min="24" max="24" width="11.25390625" style="3" hidden="1" customWidth="1"/>
    <col min="25" max="25" width="10.125" style="3" hidden="1" customWidth="1"/>
    <col min="26" max="26" width="9.875" style="3" hidden="1" customWidth="1"/>
    <col min="27" max="27" width="0" style="3" hidden="1" customWidth="1"/>
    <col min="28" max="28" width="9.875" style="3" hidden="1" customWidth="1"/>
    <col min="29" max="29" width="11.875" style="3" hidden="1" customWidth="1"/>
    <col min="30" max="30" width="11.125" style="3" hidden="1" customWidth="1"/>
    <col min="31" max="31" width="9.875" style="3" hidden="1" customWidth="1"/>
    <col min="32" max="32" width="10.625" style="3" hidden="1" customWidth="1"/>
    <col min="33" max="59" width="0" style="3" hidden="1" customWidth="1"/>
    <col min="60" max="16384" width="8.875" style="3" customWidth="1"/>
  </cols>
  <sheetData>
    <row r="1" spans="3:18" s="1" customFormat="1" ht="18" customHeight="1">
      <c r="C1" s="103" t="s">
        <v>431</v>
      </c>
      <c r="D1" s="103"/>
      <c r="E1" s="103"/>
      <c r="F1" s="103"/>
      <c r="G1" s="103"/>
      <c r="H1" s="103"/>
      <c r="I1" s="103"/>
      <c r="J1" s="103"/>
      <c r="K1" s="103"/>
      <c r="L1" s="103"/>
      <c r="M1" s="2"/>
      <c r="N1" s="2"/>
      <c r="O1" s="2"/>
      <c r="P1" s="2"/>
      <c r="Q1" s="2"/>
      <c r="R1" s="2"/>
    </row>
    <row r="2" spans="3:12" ht="14.25" customHeight="1">
      <c r="C2" s="104" t="s">
        <v>430</v>
      </c>
      <c r="D2" s="104"/>
      <c r="E2" s="104"/>
      <c r="F2" s="104"/>
      <c r="G2" s="104"/>
      <c r="H2" s="104"/>
      <c r="I2" s="104"/>
      <c r="J2" s="104"/>
      <c r="K2" s="104"/>
      <c r="L2" s="104"/>
    </row>
    <row r="3" spans="1:38" ht="15" hidden="1">
      <c r="A3" s="5"/>
      <c r="B3" s="6"/>
      <c r="C3" s="7"/>
      <c r="D3" s="7"/>
      <c r="E3" s="7"/>
      <c r="F3" s="7"/>
      <c r="G3" s="7"/>
      <c r="H3" s="7"/>
      <c r="I3" s="8"/>
      <c r="J3" s="8"/>
      <c r="K3" s="9"/>
      <c r="L3" s="9"/>
      <c r="M3" s="10"/>
      <c r="N3" s="10"/>
      <c r="O3" s="11"/>
      <c r="P3" s="12"/>
      <c r="Q3" s="8"/>
      <c r="R3" s="13"/>
      <c r="S3" s="13"/>
      <c r="T3" s="13"/>
      <c r="U3" s="14"/>
      <c r="V3" s="15"/>
      <c r="W3" s="15"/>
      <c r="X3" s="15"/>
      <c r="Y3" s="15"/>
      <c r="Z3" s="15"/>
      <c r="AA3" s="15"/>
      <c r="AB3" s="15"/>
      <c r="AC3" s="15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2.75">
      <c r="A4" s="16" t="s">
        <v>0</v>
      </c>
      <c r="B4" s="17" t="s">
        <v>1</v>
      </c>
      <c r="C4" s="18" t="s">
        <v>2</v>
      </c>
      <c r="D4" s="19" t="s">
        <v>3</v>
      </c>
      <c r="E4" s="96" t="s">
        <v>4</v>
      </c>
      <c r="F4" s="97"/>
      <c r="G4" s="18" t="s">
        <v>5</v>
      </c>
      <c r="H4" s="20" t="s">
        <v>6</v>
      </c>
      <c r="I4" s="18" t="s">
        <v>7</v>
      </c>
      <c r="J4" s="18" t="s">
        <v>8</v>
      </c>
      <c r="K4" s="20" t="s">
        <v>9</v>
      </c>
      <c r="L4" s="20" t="s">
        <v>10</v>
      </c>
      <c r="M4" s="21" t="s">
        <v>11</v>
      </c>
      <c r="N4" s="22"/>
      <c r="O4" s="23" t="s">
        <v>12</v>
      </c>
      <c r="P4" s="23" t="s">
        <v>13</v>
      </c>
      <c r="Q4" s="96" t="s">
        <v>14</v>
      </c>
      <c r="R4" s="97"/>
      <c r="S4" s="24"/>
      <c r="T4" s="18" t="s">
        <v>2</v>
      </c>
      <c r="U4" s="98" t="s">
        <v>15</v>
      </c>
      <c r="V4" s="99"/>
      <c r="W4" s="99"/>
      <c r="X4" s="99"/>
      <c r="Y4" s="99"/>
      <c r="Z4" s="99"/>
      <c r="AA4" s="99"/>
      <c r="AB4" s="99"/>
      <c r="AC4" s="99"/>
      <c r="AD4" s="99"/>
      <c r="AE4" s="99"/>
      <c r="AF4" s="100"/>
      <c r="AG4" s="24"/>
      <c r="AH4" s="24"/>
      <c r="AI4" s="24"/>
      <c r="AJ4" s="24"/>
      <c r="AK4" s="24"/>
      <c r="AL4" s="24"/>
    </row>
    <row r="5" spans="1:38" ht="12.75">
      <c r="A5" s="25" t="s">
        <v>16</v>
      </c>
      <c r="B5" s="26" t="s">
        <v>0</v>
      </c>
      <c r="C5" s="27" t="s">
        <v>17</v>
      </c>
      <c r="D5" s="28"/>
      <c r="E5" s="29" t="s">
        <v>18</v>
      </c>
      <c r="F5" s="30" t="s">
        <v>19</v>
      </c>
      <c r="G5" s="27" t="s">
        <v>20</v>
      </c>
      <c r="H5" s="31" t="s">
        <v>21</v>
      </c>
      <c r="I5" s="27" t="s">
        <v>22</v>
      </c>
      <c r="J5" s="27" t="s">
        <v>23</v>
      </c>
      <c r="K5" s="31" t="s">
        <v>24</v>
      </c>
      <c r="L5" s="31" t="s">
        <v>25</v>
      </c>
      <c r="M5" s="32" t="s">
        <v>26</v>
      </c>
      <c r="N5" s="33"/>
      <c r="O5" s="34" t="s">
        <v>27</v>
      </c>
      <c r="P5" s="34" t="s">
        <v>28</v>
      </c>
      <c r="Q5" s="101" t="s">
        <v>29</v>
      </c>
      <c r="R5" s="102"/>
      <c r="S5" s="24"/>
      <c r="T5" s="35" t="s">
        <v>17</v>
      </c>
      <c r="U5" s="36">
        <v>39083</v>
      </c>
      <c r="V5" s="36">
        <v>39114</v>
      </c>
      <c r="W5" s="36">
        <v>39142</v>
      </c>
      <c r="X5" s="36">
        <v>39173</v>
      </c>
      <c r="Y5" s="36">
        <v>39203</v>
      </c>
      <c r="Z5" s="36">
        <v>39234</v>
      </c>
      <c r="AA5" s="36">
        <v>39264</v>
      </c>
      <c r="AB5" s="36">
        <v>39295</v>
      </c>
      <c r="AC5" s="36">
        <v>39326</v>
      </c>
      <c r="AD5" s="36">
        <v>39356</v>
      </c>
      <c r="AE5" s="36">
        <v>39387</v>
      </c>
      <c r="AF5" s="36">
        <v>39417</v>
      </c>
      <c r="AG5" s="24"/>
      <c r="AH5" s="24"/>
      <c r="AI5" s="24"/>
      <c r="AJ5" s="24"/>
      <c r="AK5" s="24"/>
      <c r="AL5" s="24"/>
    </row>
    <row r="6" spans="1:22" ht="12.75">
      <c r="A6" s="37"/>
      <c r="B6" s="17"/>
      <c r="C6" s="38"/>
      <c r="D6" s="39" t="s">
        <v>30</v>
      </c>
      <c r="E6" s="40"/>
      <c r="F6" s="41"/>
      <c r="G6" s="42"/>
      <c r="H6" s="43"/>
      <c r="I6" s="42"/>
      <c r="J6" s="42"/>
      <c r="K6" s="43"/>
      <c r="L6" s="43"/>
      <c r="M6" s="44"/>
      <c r="N6" s="45"/>
      <c r="O6" s="46"/>
      <c r="P6" s="47"/>
      <c r="Q6" s="48"/>
      <c r="R6" s="49"/>
      <c r="S6" s="13"/>
      <c r="T6" s="13"/>
      <c r="U6" s="13"/>
      <c r="V6" s="13"/>
    </row>
    <row r="7" spans="1:22" ht="12.75">
      <c r="A7" s="37">
        <v>1</v>
      </c>
      <c r="B7" s="26">
        <v>1</v>
      </c>
      <c r="C7" s="49" t="s">
        <v>31</v>
      </c>
      <c r="D7" s="50" t="s">
        <v>32</v>
      </c>
      <c r="E7" s="51">
        <v>1</v>
      </c>
      <c r="F7" s="49">
        <v>1979</v>
      </c>
      <c r="G7" s="48">
        <v>1</v>
      </c>
      <c r="H7" s="52">
        <v>22000</v>
      </c>
      <c r="I7" s="48">
        <v>40</v>
      </c>
      <c r="J7" s="48">
        <v>2.5</v>
      </c>
      <c r="K7" s="52">
        <v>550</v>
      </c>
      <c r="L7" s="52">
        <v>45.833333333333336</v>
      </c>
      <c r="M7" s="44">
        <f aca="true" t="shared" si="0" ref="M7:M43">H7-K7*(2007-F7)</f>
        <v>6600</v>
      </c>
      <c r="N7" s="45"/>
      <c r="O7" s="51">
        <v>8</v>
      </c>
      <c r="P7" s="53">
        <v>110000000</v>
      </c>
      <c r="Q7" s="48">
        <v>1</v>
      </c>
      <c r="R7" s="49">
        <f>F7+I7</f>
        <v>2019</v>
      </c>
      <c r="S7" s="13"/>
      <c r="T7" s="15"/>
      <c r="U7" s="15"/>
      <c r="V7" s="15"/>
    </row>
    <row r="8" spans="1:22" ht="12.75">
      <c r="A8" s="37">
        <v>2</v>
      </c>
      <c r="B8" s="26">
        <v>2</v>
      </c>
      <c r="C8" s="49" t="s">
        <v>33</v>
      </c>
      <c r="D8" s="50" t="s">
        <v>32</v>
      </c>
      <c r="E8" s="51">
        <v>1</v>
      </c>
      <c r="F8" s="49">
        <v>1972</v>
      </c>
      <c r="G8" s="48">
        <v>2</v>
      </c>
      <c r="H8" s="52"/>
      <c r="I8" s="48"/>
      <c r="J8" s="48"/>
      <c r="K8" s="52">
        <v>0</v>
      </c>
      <c r="L8" s="52">
        <v>0</v>
      </c>
      <c r="M8" s="44">
        <f t="shared" si="0"/>
        <v>0</v>
      </c>
      <c r="N8" s="45"/>
      <c r="O8" s="51">
        <v>5</v>
      </c>
      <c r="P8" s="53">
        <v>142897030</v>
      </c>
      <c r="Q8" s="48"/>
      <c r="R8" s="49">
        <f>F8+I8</f>
        <v>1972</v>
      </c>
      <c r="S8" s="13"/>
      <c r="T8" s="15"/>
      <c r="U8" s="15"/>
      <c r="V8" s="15"/>
    </row>
    <row r="9" spans="1:22" ht="12.75">
      <c r="A9" s="37">
        <v>3</v>
      </c>
      <c r="B9" s="26">
        <v>3</v>
      </c>
      <c r="C9" s="49" t="s">
        <v>34</v>
      </c>
      <c r="D9" s="50" t="s">
        <v>32</v>
      </c>
      <c r="E9" s="51">
        <v>1</v>
      </c>
      <c r="F9" s="54">
        <v>1972.03</v>
      </c>
      <c r="G9" s="48">
        <v>2</v>
      </c>
      <c r="H9" s="52"/>
      <c r="I9" s="48"/>
      <c r="J9" s="48"/>
      <c r="K9" s="52">
        <v>0</v>
      </c>
      <c r="L9" s="52">
        <v>0</v>
      </c>
      <c r="M9" s="44">
        <f t="shared" si="0"/>
        <v>0</v>
      </c>
      <c r="N9" s="45"/>
      <c r="O9" s="51">
        <v>4</v>
      </c>
      <c r="P9" s="53">
        <v>142912010</v>
      </c>
      <c r="Q9" s="48"/>
      <c r="R9" s="49">
        <f>F9+I9</f>
        <v>1972.03</v>
      </c>
      <c r="S9" s="13"/>
      <c r="T9" s="15"/>
      <c r="U9" s="15"/>
      <c r="V9" s="15"/>
    </row>
    <row r="10" spans="1:22" ht="12.75">
      <c r="A10" s="37">
        <v>4</v>
      </c>
      <c r="B10" s="26">
        <v>4</v>
      </c>
      <c r="C10" s="49" t="s">
        <v>35</v>
      </c>
      <c r="D10" s="50" t="s">
        <v>32</v>
      </c>
      <c r="E10" s="51">
        <v>1</v>
      </c>
      <c r="F10" s="49">
        <v>1972</v>
      </c>
      <c r="G10" s="48">
        <v>1</v>
      </c>
      <c r="H10" s="52"/>
      <c r="I10" s="48"/>
      <c r="J10" s="48"/>
      <c r="K10" s="52">
        <v>0</v>
      </c>
      <c r="L10" s="52">
        <v>0</v>
      </c>
      <c r="M10" s="44">
        <f t="shared" si="0"/>
        <v>0</v>
      </c>
      <c r="N10" s="45"/>
      <c r="O10" s="51">
        <v>5</v>
      </c>
      <c r="P10" s="53">
        <v>142897030</v>
      </c>
      <c r="Q10" s="48"/>
      <c r="R10" s="49">
        <f>F10+I10</f>
        <v>1972</v>
      </c>
      <c r="S10" s="13"/>
      <c r="T10" s="15"/>
      <c r="U10" s="15"/>
      <c r="V10" s="15"/>
    </row>
    <row r="11" spans="1:22" ht="12.75">
      <c r="A11" s="37">
        <v>5</v>
      </c>
      <c r="B11" s="26">
        <v>5</v>
      </c>
      <c r="C11" s="49" t="s">
        <v>36</v>
      </c>
      <c r="D11" s="50" t="s">
        <v>32</v>
      </c>
      <c r="E11" s="51">
        <v>1</v>
      </c>
      <c r="F11" s="49"/>
      <c r="G11" s="48">
        <v>1</v>
      </c>
      <c r="H11" s="52"/>
      <c r="I11" s="48"/>
      <c r="J11" s="48"/>
      <c r="K11" s="52">
        <v>0</v>
      </c>
      <c r="L11" s="52">
        <v>0</v>
      </c>
      <c r="M11" s="44">
        <f t="shared" si="0"/>
        <v>0</v>
      </c>
      <c r="N11" s="45"/>
      <c r="O11" s="51">
        <v>5</v>
      </c>
      <c r="P11" s="53">
        <v>124521126</v>
      </c>
      <c r="Q11" s="48"/>
      <c r="R11" s="49"/>
      <c r="S11" s="13"/>
      <c r="T11" s="15"/>
      <c r="U11" s="15"/>
      <c r="V11" s="15"/>
    </row>
    <row r="12" spans="1:22" ht="12.75">
      <c r="A12" s="37">
        <v>6</v>
      </c>
      <c r="B12" s="26">
        <v>6</v>
      </c>
      <c r="C12" s="49" t="s">
        <v>37</v>
      </c>
      <c r="D12" s="50" t="s">
        <v>38</v>
      </c>
      <c r="E12" s="51">
        <v>1</v>
      </c>
      <c r="F12" s="49">
        <v>1979</v>
      </c>
      <c r="G12" s="48">
        <v>1</v>
      </c>
      <c r="H12" s="52">
        <v>495258</v>
      </c>
      <c r="I12" s="48">
        <v>40</v>
      </c>
      <c r="J12" s="48">
        <v>2.5</v>
      </c>
      <c r="K12" s="52">
        <v>12381.45</v>
      </c>
      <c r="L12" s="52">
        <v>1031.7875</v>
      </c>
      <c r="M12" s="44">
        <f t="shared" si="0"/>
        <v>148577.39999999997</v>
      </c>
      <c r="N12" s="45"/>
      <c r="O12" s="51">
        <v>10</v>
      </c>
      <c r="P12" s="53">
        <v>110000000</v>
      </c>
      <c r="Q12" s="48">
        <v>1</v>
      </c>
      <c r="R12" s="49">
        <f aca="true" t="shared" si="1" ref="R12:R22">F12+I12</f>
        <v>2019</v>
      </c>
      <c r="S12" s="13"/>
      <c r="T12" s="15"/>
      <c r="U12" s="15"/>
      <c r="V12" s="15"/>
    </row>
    <row r="13" spans="1:19" ht="12.75">
      <c r="A13" s="37">
        <v>7</v>
      </c>
      <c r="B13" s="26">
        <v>11</v>
      </c>
      <c r="C13" s="49" t="s">
        <v>39</v>
      </c>
      <c r="D13" s="50" t="s">
        <v>40</v>
      </c>
      <c r="E13" s="51">
        <v>1</v>
      </c>
      <c r="F13" s="49">
        <v>1985</v>
      </c>
      <c r="G13" s="48">
        <v>1</v>
      </c>
      <c r="H13" s="52">
        <v>1569792</v>
      </c>
      <c r="I13" s="48">
        <v>40</v>
      </c>
      <c r="J13" s="48">
        <v>2.5</v>
      </c>
      <c r="K13" s="52">
        <v>39244.8</v>
      </c>
      <c r="L13" s="52">
        <v>3270.4</v>
      </c>
      <c r="M13" s="44">
        <f t="shared" si="0"/>
        <v>706406.3999999999</v>
      </c>
      <c r="N13" s="45"/>
      <c r="O13" s="51">
        <v>10</v>
      </c>
      <c r="P13" s="53">
        <v>110000000</v>
      </c>
      <c r="Q13" s="48">
        <v>1</v>
      </c>
      <c r="R13" s="49">
        <f t="shared" si="1"/>
        <v>2025</v>
      </c>
      <c r="S13" s="13"/>
    </row>
    <row r="14" spans="1:19" ht="12.75">
      <c r="A14" s="37">
        <v>8</v>
      </c>
      <c r="B14" s="26">
        <v>12</v>
      </c>
      <c r="C14" s="49" t="s">
        <v>41</v>
      </c>
      <c r="D14" s="50" t="s">
        <v>42</v>
      </c>
      <c r="E14" s="51">
        <v>1</v>
      </c>
      <c r="F14" s="49">
        <v>2001</v>
      </c>
      <c r="G14" s="48">
        <v>1</v>
      </c>
      <c r="H14" s="52">
        <v>21000</v>
      </c>
      <c r="I14" s="48">
        <v>10</v>
      </c>
      <c r="J14" s="48">
        <v>10</v>
      </c>
      <c r="K14" s="52">
        <v>2100</v>
      </c>
      <c r="L14" s="52">
        <v>175</v>
      </c>
      <c r="M14" s="44">
        <f t="shared" si="0"/>
        <v>8400</v>
      </c>
      <c r="N14" s="45"/>
      <c r="O14" s="51">
        <v>4</v>
      </c>
      <c r="P14" s="53">
        <v>142912010</v>
      </c>
      <c r="Q14" s="48">
        <v>1</v>
      </c>
      <c r="R14" s="49">
        <f t="shared" si="1"/>
        <v>2011</v>
      </c>
      <c r="S14" s="13"/>
    </row>
    <row r="15" spans="1:19" ht="12.75">
      <c r="A15" s="37">
        <v>9</v>
      </c>
      <c r="B15" s="26">
        <v>13</v>
      </c>
      <c r="C15" s="49" t="s">
        <v>41</v>
      </c>
      <c r="D15" s="50" t="s">
        <v>42</v>
      </c>
      <c r="E15" s="51">
        <v>1</v>
      </c>
      <c r="F15" s="49">
        <v>2001</v>
      </c>
      <c r="G15" s="48">
        <v>1</v>
      </c>
      <c r="H15" s="52">
        <v>21000</v>
      </c>
      <c r="I15" s="48">
        <v>10</v>
      </c>
      <c r="J15" s="48">
        <v>10</v>
      </c>
      <c r="K15" s="52">
        <v>2100</v>
      </c>
      <c r="L15" s="52">
        <v>175</v>
      </c>
      <c r="M15" s="44">
        <f t="shared" si="0"/>
        <v>8400</v>
      </c>
      <c r="N15" s="45"/>
      <c r="O15" s="51">
        <v>4</v>
      </c>
      <c r="P15" s="53">
        <v>142912010</v>
      </c>
      <c r="Q15" s="48">
        <v>1</v>
      </c>
      <c r="R15" s="49">
        <f t="shared" si="1"/>
        <v>2011</v>
      </c>
      <c r="S15" s="13"/>
    </row>
    <row r="16" spans="1:19" ht="12.75">
      <c r="A16" s="37">
        <v>10</v>
      </c>
      <c r="B16" s="26">
        <v>14</v>
      </c>
      <c r="C16" s="49" t="s">
        <v>43</v>
      </c>
      <c r="D16" s="50" t="s">
        <v>42</v>
      </c>
      <c r="E16" s="51">
        <v>1</v>
      </c>
      <c r="F16" s="49">
        <v>2001</v>
      </c>
      <c r="G16" s="48">
        <v>1</v>
      </c>
      <c r="H16" s="52">
        <v>25200</v>
      </c>
      <c r="I16" s="48">
        <v>27</v>
      </c>
      <c r="J16" s="48">
        <v>3.7</v>
      </c>
      <c r="K16" s="52">
        <v>932.4</v>
      </c>
      <c r="L16" s="52">
        <v>77.7</v>
      </c>
      <c r="M16" s="44">
        <f t="shared" si="0"/>
        <v>19605.6</v>
      </c>
      <c r="N16" s="45"/>
      <c r="O16" s="51">
        <v>5</v>
      </c>
      <c r="P16" s="53">
        <v>142897030</v>
      </c>
      <c r="Q16" s="48">
        <v>1</v>
      </c>
      <c r="R16" s="49">
        <f t="shared" si="1"/>
        <v>2028</v>
      </c>
      <c r="S16" s="13"/>
    </row>
    <row r="17" spans="1:19" ht="12.75">
      <c r="A17" s="37">
        <v>11</v>
      </c>
      <c r="B17" s="26">
        <v>15</v>
      </c>
      <c r="C17" s="49" t="s">
        <v>43</v>
      </c>
      <c r="D17" s="50" t="s">
        <v>42</v>
      </c>
      <c r="E17" s="51">
        <v>1</v>
      </c>
      <c r="F17" s="49">
        <v>2001</v>
      </c>
      <c r="G17" s="48">
        <v>1</v>
      </c>
      <c r="H17" s="52">
        <v>25200</v>
      </c>
      <c r="I17" s="48">
        <v>27</v>
      </c>
      <c r="J17" s="48">
        <v>3.7</v>
      </c>
      <c r="K17" s="52">
        <v>932.4</v>
      </c>
      <c r="L17" s="52">
        <v>77.7</v>
      </c>
      <c r="M17" s="44">
        <f t="shared" si="0"/>
        <v>19605.6</v>
      </c>
      <c r="N17" s="45"/>
      <c r="O17" s="51">
        <v>5</v>
      </c>
      <c r="P17" s="53">
        <v>142897030</v>
      </c>
      <c r="Q17" s="48">
        <v>1</v>
      </c>
      <c r="R17" s="49">
        <f t="shared" si="1"/>
        <v>2028</v>
      </c>
      <c r="S17" s="13"/>
    </row>
    <row r="18" spans="1:19" ht="12.75">
      <c r="A18" s="37">
        <v>12</v>
      </c>
      <c r="B18" s="26">
        <v>16</v>
      </c>
      <c r="C18" s="49" t="s">
        <v>44</v>
      </c>
      <c r="D18" s="50" t="s">
        <v>42</v>
      </c>
      <c r="E18" s="51">
        <v>1</v>
      </c>
      <c r="F18" s="49">
        <v>2001</v>
      </c>
      <c r="G18" s="48">
        <v>1</v>
      </c>
      <c r="H18" s="52">
        <v>75290</v>
      </c>
      <c r="I18" s="48">
        <v>27</v>
      </c>
      <c r="J18" s="48">
        <v>3.7</v>
      </c>
      <c r="K18" s="52">
        <v>2785.73</v>
      </c>
      <c r="L18" s="52">
        <v>232.14416666666668</v>
      </c>
      <c r="M18" s="44">
        <f t="shared" si="0"/>
        <v>58575.619999999995</v>
      </c>
      <c r="N18" s="45"/>
      <c r="O18" s="51">
        <v>5</v>
      </c>
      <c r="P18" s="53">
        <v>142897030</v>
      </c>
      <c r="Q18" s="48">
        <v>1</v>
      </c>
      <c r="R18" s="49">
        <f t="shared" si="1"/>
        <v>2028</v>
      </c>
      <c r="S18" s="13"/>
    </row>
    <row r="19" spans="1:19" ht="12.75">
      <c r="A19" s="37">
        <v>13</v>
      </c>
      <c r="B19" s="26">
        <v>17</v>
      </c>
      <c r="C19" s="49" t="s">
        <v>45</v>
      </c>
      <c r="D19" s="50" t="s">
        <v>42</v>
      </c>
      <c r="E19" s="51">
        <v>1</v>
      </c>
      <c r="F19" s="49">
        <v>2001</v>
      </c>
      <c r="G19" s="48">
        <v>1</v>
      </c>
      <c r="H19" s="52">
        <v>75290</v>
      </c>
      <c r="I19" s="48">
        <v>27</v>
      </c>
      <c r="J19" s="48">
        <v>3.7</v>
      </c>
      <c r="K19" s="52">
        <v>2785.73</v>
      </c>
      <c r="L19" s="52">
        <v>232.14416666666668</v>
      </c>
      <c r="M19" s="44">
        <f t="shared" si="0"/>
        <v>58575.619999999995</v>
      </c>
      <c r="N19" s="45"/>
      <c r="O19" s="51">
        <v>5</v>
      </c>
      <c r="P19" s="53">
        <v>142897030</v>
      </c>
      <c r="Q19" s="48">
        <v>1</v>
      </c>
      <c r="R19" s="49">
        <f t="shared" si="1"/>
        <v>2028</v>
      </c>
      <c r="S19" s="13"/>
    </row>
    <row r="20" spans="1:19" ht="12.75">
      <c r="A20" s="37">
        <v>14</v>
      </c>
      <c r="B20" s="26">
        <v>18</v>
      </c>
      <c r="C20" s="49" t="s">
        <v>46</v>
      </c>
      <c r="D20" s="50" t="s">
        <v>42</v>
      </c>
      <c r="E20" s="51">
        <v>1</v>
      </c>
      <c r="F20" s="49">
        <v>2001</v>
      </c>
      <c r="G20" s="48">
        <v>1</v>
      </c>
      <c r="H20" s="52">
        <v>75290</v>
      </c>
      <c r="I20" s="48">
        <v>27</v>
      </c>
      <c r="J20" s="48">
        <v>3.7</v>
      </c>
      <c r="K20" s="52">
        <v>2785.73</v>
      </c>
      <c r="L20" s="52">
        <v>232.14416666666668</v>
      </c>
      <c r="M20" s="44">
        <f t="shared" si="0"/>
        <v>58575.619999999995</v>
      </c>
      <c r="N20" s="45"/>
      <c r="O20" s="51">
        <v>5</v>
      </c>
      <c r="P20" s="53">
        <v>142897030</v>
      </c>
      <c r="Q20" s="48">
        <v>1</v>
      </c>
      <c r="R20" s="49">
        <f t="shared" si="1"/>
        <v>2028</v>
      </c>
      <c r="S20" s="13"/>
    </row>
    <row r="21" spans="1:19" ht="12.75">
      <c r="A21" s="37">
        <v>15</v>
      </c>
      <c r="B21" s="26">
        <v>19</v>
      </c>
      <c r="C21" s="49" t="s">
        <v>47</v>
      </c>
      <c r="D21" s="50" t="s">
        <v>42</v>
      </c>
      <c r="E21" s="51">
        <v>1</v>
      </c>
      <c r="F21" s="49">
        <v>2001</v>
      </c>
      <c r="G21" s="48">
        <v>1</v>
      </c>
      <c r="H21" s="52">
        <v>75290</v>
      </c>
      <c r="I21" s="48">
        <v>27</v>
      </c>
      <c r="J21" s="48">
        <v>3.7</v>
      </c>
      <c r="K21" s="52">
        <v>2785.73</v>
      </c>
      <c r="L21" s="52">
        <v>232.14416666666668</v>
      </c>
      <c r="M21" s="44">
        <f t="shared" si="0"/>
        <v>58575.619999999995</v>
      </c>
      <c r="N21" s="45"/>
      <c r="O21" s="51">
        <v>5</v>
      </c>
      <c r="P21" s="53">
        <v>142897030</v>
      </c>
      <c r="Q21" s="48">
        <v>1</v>
      </c>
      <c r="R21" s="49">
        <f t="shared" si="1"/>
        <v>2028</v>
      </c>
      <c r="S21" s="13"/>
    </row>
    <row r="22" spans="1:19" ht="12.75">
      <c r="A22" s="37">
        <v>16</v>
      </c>
      <c r="B22" s="26">
        <v>20</v>
      </c>
      <c r="C22" s="49" t="s">
        <v>426</v>
      </c>
      <c r="D22" s="50" t="s">
        <v>42</v>
      </c>
      <c r="E22" s="51">
        <v>1</v>
      </c>
      <c r="F22" s="49">
        <v>1985</v>
      </c>
      <c r="G22" s="48">
        <v>1</v>
      </c>
      <c r="H22" s="52">
        <v>62968</v>
      </c>
      <c r="I22" s="48">
        <v>25</v>
      </c>
      <c r="J22" s="48">
        <v>4</v>
      </c>
      <c r="K22" s="52">
        <v>2518.72</v>
      </c>
      <c r="L22" s="52">
        <v>209.89333333333332</v>
      </c>
      <c r="M22" s="44">
        <f t="shared" si="0"/>
        <v>7556.1600000000035</v>
      </c>
      <c r="N22" s="45"/>
      <c r="O22" s="51">
        <v>5</v>
      </c>
      <c r="P22" s="53">
        <v>142897030</v>
      </c>
      <c r="Q22" s="48">
        <v>1</v>
      </c>
      <c r="R22" s="49">
        <f t="shared" si="1"/>
        <v>2010</v>
      </c>
      <c r="S22" s="13"/>
    </row>
    <row r="23" spans="1:19" ht="12.75">
      <c r="A23" s="37">
        <v>17</v>
      </c>
      <c r="B23" s="26">
        <v>21</v>
      </c>
      <c r="C23" s="49" t="s">
        <v>48</v>
      </c>
      <c r="D23" s="50" t="s">
        <v>42</v>
      </c>
      <c r="E23" s="51">
        <v>1</v>
      </c>
      <c r="F23" s="49"/>
      <c r="G23" s="48"/>
      <c r="H23" s="52"/>
      <c r="I23" s="48"/>
      <c r="J23" s="48"/>
      <c r="K23" s="52">
        <v>0</v>
      </c>
      <c r="L23" s="52">
        <v>0</v>
      </c>
      <c r="M23" s="44">
        <f t="shared" si="0"/>
        <v>0</v>
      </c>
      <c r="N23" s="45"/>
      <c r="O23" s="51"/>
      <c r="P23" s="53"/>
      <c r="Q23" s="48"/>
      <c r="R23" s="49"/>
      <c r="S23" s="13"/>
    </row>
    <row r="24" spans="1:19" ht="12.75">
      <c r="A24" s="37">
        <v>18</v>
      </c>
      <c r="B24" s="26">
        <v>22</v>
      </c>
      <c r="C24" s="49" t="s">
        <v>49</v>
      </c>
      <c r="D24" s="50" t="s">
        <v>42</v>
      </c>
      <c r="E24" s="51">
        <v>1</v>
      </c>
      <c r="F24" s="49">
        <v>1985</v>
      </c>
      <c r="G24" s="48">
        <v>1</v>
      </c>
      <c r="H24" s="52">
        <v>265513</v>
      </c>
      <c r="I24" s="48">
        <v>25</v>
      </c>
      <c r="J24" s="48">
        <v>4</v>
      </c>
      <c r="K24" s="52">
        <v>10620.52</v>
      </c>
      <c r="L24" s="52">
        <v>885.0433333333334</v>
      </c>
      <c r="M24" s="44">
        <f t="shared" si="0"/>
        <v>31861.559999999998</v>
      </c>
      <c r="N24" s="45"/>
      <c r="O24" s="51">
        <v>5</v>
      </c>
      <c r="P24" s="53">
        <v>124521126</v>
      </c>
      <c r="Q24" s="48">
        <v>1</v>
      </c>
      <c r="R24" s="49">
        <f aca="true" t="shared" si="2" ref="R24:R53">F24+I24</f>
        <v>2010</v>
      </c>
      <c r="S24" s="13"/>
    </row>
    <row r="25" spans="1:19" ht="12.75">
      <c r="A25" s="37">
        <v>19</v>
      </c>
      <c r="B25" s="26">
        <v>23</v>
      </c>
      <c r="C25" s="49" t="s">
        <v>50</v>
      </c>
      <c r="D25" s="50" t="s">
        <v>42</v>
      </c>
      <c r="E25" s="51">
        <v>1</v>
      </c>
      <c r="F25" s="49">
        <v>1999</v>
      </c>
      <c r="G25" s="48">
        <v>1</v>
      </c>
      <c r="H25" s="52">
        <v>268371</v>
      </c>
      <c r="I25" s="48">
        <v>25</v>
      </c>
      <c r="J25" s="48">
        <v>4</v>
      </c>
      <c r="K25" s="52">
        <v>10734.84</v>
      </c>
      <c r="L25" s="52">
        <v>894.57</v>
      </c>
      <c r="M25" s="44">
        <f t="shared" si="0"/>
        <v>182492.28</v>
      </c>
      <c r="N25" s="45"/>
      <c r="O25" s="51">
        <v>5</v>
      </c>
      <c r="P25" s="53">
        <v>124521126</v>
      </c>
      <c r="Q25" s="48">
        <v>1</v>
      </c>
      <c r="R25" s="49">
        <f t="shared" si="2"/>
        <v>2024</v>
      </c>
      <c r="S25" s="13"/>
    </row>
    <row r="26" spans="1:19" ht="12.75">
      <c r="A26" s="37">
        <v>20</v>
      </c>
      <c r="B26" s="26">
        <v>24</v>
      </c>
      <c r="C26" s="49" t="s">
        <v>51</v>
      </c>
      <c r="D26" s="50" t="s">
        <v>42</v>
      </c>
      <c r="E26" s="51">
        <v>1</v>
      </c>
      <c r="F26" s="49">
        <v>1985</v>
      </c>
      <c r="G26" s="48">
        <v>1</v>
      </c>
      <c r="H26" s="52">
        <v>14059</v>
      </c>
      <c r="I26" s="48">
        <v>25</v>
      </c>
      <c r="J26" s="48">
        <v>4</v>
      </c>
      <c r="K26" s="52">
        <v>562.36</v>
      </c>
      <c r="L26" s="52">
        <v>46.86333333333334</v>
      </c>
      <c r="M26" s="44">
        <f t="shared" si="0"/>
        <v>1687.08</v>
      </c>
      <c r="N26" s="45"/>
      <c r="O26" s="51">
        <v>5</v>
      </c>
      <c r="P26" s="53">
        <v>124521126</v>
      </c>
      <c r="Q26" s="48">
        <v>1</v>
      </c>
      <c r="R26" s="49">
        <f t="shared" si="2"/>
        <v>2010</v>
      </c>
      <c r="S26" s="13"/>
    </row>
    <row r="27" spans="1:19" ht="12.75">
      <c r="A27" s="37">
        <v>21</v>
      </c>
      <c r="B27" s="26">
        <v>25</v>
      </c>
      <c r="C27" s="49" t="s">
        <v>52</v>
      </c>
      <c r="D27" s="50" t="s">
        <v>42</v>
      </c>
      <c r="E27" s="51">
        <v>1</v>
      </c>
      <c r="F27" s="49">
        <v>1985</v>
      </c>
      <c r="G27" s="48">
        <v>1</v>
      </c>
      <c r="H27" s="52">
        <v>18142</v>
      </c>
      <c r="I27" s="48">
        <v>25</v>
      </c>
      <c r="J27" s="48">
        <v>4</v>
      </c>
      <c r="K27" s="52">
        <v>725.68</v>
      </c>
      <c r="L27" s="52">
        <v>60.47333333333333</v>
      </c>
      <c r="M27" s="44">
        <f t="shared" si="0"/>
        <v>2177.040000000001</v>
      </c>
      <c r="N27" s="45"/>
      <c r="O27" s="51">
        <v>5</v>
      </c>
      <c r="P27" s="53">
        <v>124521126</v>
      </c>
      <c r="Q27" s="48">
        <v>1</v>
      </c>
      <c r="R27" s="49">
        <f t="shared" si="2"/>
        <v>2010</v>
      </c>
      <c r="S27" s="13"/>
    </row>
    <row r="28" spans="1:19" ht="12.75">
      <c r="A28" s="37">
        <v>22</v>
      </c>
      <c r="B28" s="26">
        <v>26</v>
      </c>
      <c r="C28" s="49" t="s">
        <v>53</v>
      </c>
      <c r="D28" s="50" t="s">
        <v>42</v>
      </c>
      <c r="E28" s="51">
        <v>1</v>
      </c>
      <c r="F28" s="49">
        <v>1985</v>
      </c>
      <c r="G28" s="48">
        <v>1</v>
      </c>
      <c r="H28" s="52">
        <v>31844</v>
      </c>
      <c r="I28" s="48">
        <v>25</v>
      </c>
      <c r="J28" s="48">
        <v>4</v>
      </c>
      <c r="K28" s="52">
        <v>1273.76</v>
      </c>
      <c r="L28" s="52">
        <v>106.14666666666666</v>
      </c>
      <c r="M28" s="44">
        <f t="shared" si="0"/>
        <v>3821.279999999999</v>
      </c>
      <c r="N28" s="45"/>
      <c r="O28" s="51">
        <v>5</v>
      </c>
      <c r="P28" s="53">
        <v>124521126</v>
      </c>
      <c r="Q28" s="48">
        <v>1</v>
      </c>
      <c r="R28" s="49">
        <f t="shared" si="2"/>
        <v>2010</v>
      </c>
      <c r="S28" s="13"/>
    </row>
    <row r="29" spans="1:19" ht="12.75">
      <c r="A29" s="37">
        <v>23</v>
      </c>
      <c r="B29" s="26">
        <v>27</v>
      </c>
      <c r="C29" s="49" t="s">
        <v>54</v>
      </c>
      <c r="D29" s="50" t="s">
        <v>42</v>
      </c>
      <c r="E29" s="51">
        <v>1</v>
      </c>
      <c r="F29" s="49">
        <v>1985</v>
      </c>
      <c r="G29" s="48">
        <v>1</v>
      </c>
      <c r="H29" s="52">
        <v>11239</v>
      </c>
      <c r="I29" s="48">
        <v>25</v>
      </c>
      <c r="J29" s="48">
        <v>4</v>
      </c>
      <c r="K29" s="52">
        <v>449.56</v>
      </c>
      <c r="L29" s="52">
        <v>37.46333333333333</v>
      </c>
      <c r="M29" s="44">
        <f t="shared" si="0"/>
        <v>1348.6800000000003</v>
      </c>
      <c r="N29" s="45"/>
      <c r="O29" s="51">
        <v>5</v>
      </c>
      <c r="P29" s="53">
        <v>124521126</v>
      </c>
      <c r="Q29" s="48">
        <v>1</v>
      </c>
      <c r="R29" s="49">
        <f t="shared" si="2"/>
        <v>2010</v>
      </c>
      <c r="S29" s="13"/>
    </row>
    <row r="30" spans="1:19" ht="12.75">
      <c r="A30" s="37">
        <v>24</v>
      </c>
      <c r="B30" s="26">
        <v>28</v>
      </c>
      <c r="C30" s="49" t="s">
        <v>55</v>
      </c>
      <c r="D30" s="50" t="s">
        <v>42</v>
      </c>
      <c r="E30" s="51">
        <v>1</v>
      </c>
      <c r="F30" s="49">
        <v>1985</v>
      </c>
      <c r="G30" s="48">
        <v>1</v>
      </c>
      <c r="H30" s="52">
        <v>14986</v>
      </c>
      <c r="I30" s="48">
        <v>25</v>
      </c>
      <c r="J30" s="48">
        <v>4</v>
      </c>
      <c r="K30" s="52">
        <v>599.44</v>
      </c>
      <c r="L30" s="52">
        <v>49.95333333333334</v>
      </c>
      <c r="M30" s="44">
        <f t="shared" si="0"/>
        <v>1798.3199999999997</v>
      </c>
      <c r="N30" s="45"/>
      <c r="O30" s="51">
        <v>5</v>
      </c>
      <c r="P30" s="53">
        <v>124521126</v>
      </c>
      <c r="Q30" s="48">
        <v>1</v>
      </c>
      <c r="R30" s="49">
        <f t="shared" si="2"/>
        <v>2010</v>
      </c>
      <c r="S30" s="13"/>
    </row>
    <row r="31" spans="1:19" ht="12.75">
      <c r="A31" s="37">
        <v>25</v>
      </c>
      <c r="B31" s="26">
        <v>29</v>
      </c>
      <c r="C31" s="49" t="s">
        <v>56</v>
      </c>
      <c r="D31" s="50" t="s">
        <v>42</v>
      </c>
      <c r="E31" s="51">
        <v>1</v>
      </c>
      <c r="F31" s="49">
        <v>1985</v>
      </c>
      <c r="G31" s="48">
        <v>1</v>
      </c>
      <c r="H31" s="52">
        <v>14985</v>
      </c>
      <c r="I31" s="48">
        <v>25</v>
      </c>
      <c r="J31" s="48">
        <v>4</v>
      </c>
      <c r="K31" s="52">
        <v>599.4</v>
      </c>
      <c r="L31" s="52">
        <v>49.95</v>
      </c>
      <c r="M31" s="44">
        <f t="shared" si="0"/>
        <v>1798.2000000000007</v>
      </c>
      <c r="N31" s="45"/>
      <c r="O31" s="51">
        <v>5</v>
      </c>
      <c r="P31" s="53">
        <v>124521126</v>
      </c>
      <c r="Q31" s="48">
        <v>1</v>
      </c>
      <c r="R31" s="49">
        <f t="shared" si="2"/>
        <v>2010</v>
      </c>
      <c r="S31" s="13"/>
    </row>
    <row r="32" spans="1:19" ht="12.75">
      <c r="A32" s="37">
        <v>26</v>
      </c>
      <c r="B32" s="26">
        <v>31</v>
      </c>
      <c r="C32" s="49" t="s">
        <v>57</v>
      </c>
      <c r="D32" s="50" t="s">
        <v>42</v>
      </c>
      <c r="E32" s="51">
        <v>1</v>
      </c>
      <c r="F32" s="49">
        <v>1985</v>
      </c>
      <c r="G32" s="48">
        <v>1</v>
      </c>
      <c r="H32" s="52">
        <v>7888</v>
      </c>
      <c r="I32" s="48">
        <v>25</v>
      </c>
      <c r="J32" s="48">
        <v>4</v>
      </c>
      <c r="K32" s="52">
        <v>315.52</v>
      </c>
      <c r="L32" s="52">
        <v>26.293333333333333</v>
      </c>
      <c r="M32" s="44">
        <f t="shared" si="0"/>
        <v>946.5600000000004</v>
      </c>
      <c r="N32" s="45"/>
      <c r="O32" s="51">
        <v>5</v>
      </c>
      <c r="P32" s="53">
        <v>124521126</v>
      </c>
      <c r="Q32" s="48">
        <v>1</v>
      </c>
      <c r="R32" s="49">
        <f t="shared" si="2"/>
        <v>2010</v>
      </c>
      <c r="S32" s="13"/>
    </row>
    <row r="33" spans="1:19" ht="12.75">
      <c r="A33" s="37">
        <v>27</v>
      </c>
      <c r="B33" s="26">
        <v>32</v>
      </c>
      <c r="C33" s="49" t="s">
        <v>58</v>
      </c>
      <c r="D33" s="50" t="s">
        <v>42</v>
      </c>
      <c r="E33" s="51">
        <v>1</v>
      </c>
      <c r="F33" s="49">
        <v>1985</v>
      </c>
      <c r="G33" s="48">
        <v>1</v>
      </c>
      <c r="H33" s="52">
        <v>21297</v>
      </c>
      <c r="I33" s="48">
        <v>25</v>
      </c>
      <c r="J33" s="48">
        <v>4</v>
      </c>
      <c r="K33" s="52">
        <v>851.88</v>
      </c>
      <c r="L33" s="52">
        <v>70.99</v>
      </c>
      <c r="M33" s="44">
        <f t="shared" si="0"/>
        <v>2555.6399999999994</v>
      </c>
      <c r="N33" s="45"/>
      <c r="O33" s="51">
        <v>5</v>
      </c>
      <c r="P33" s="53">
        <v>124521126</v>
      </c>
      <c r="Q33" s="48">
        <v>1</v>
      </c>
      <c r="R33" s="49">
        <f t="shared" si="2"/>
        <v>2010</v>
      </c>
      <c r="S33" s="13"/>
    </row>
    <row r="34" spans="1:19" ht="12.75">
      <c r="A34" s="37">
        <v>28</v>
      </c>
      <c r="B34" s="26">
        <v>33</v>
      </c>
      <c r="C34" s="49" t="s">
        <v>59</v>
      </c>
      <c r="D34" s="50" t="s">
        <v>42</v>
      </c>
      <c r="E34" s="51">
        <v>1</v>
      </c>
      <c r="F34" s="49">
        <v>1985</v>
      </c>
      <c r="G34" s="48">
        <v>1</v>
      </c>
      <c r="H34" s="52">
        <v>20980</v>
      </c>
      <c r="I34" s="48">
        <v>25</v>
      </c>
      <c r="J34" s="48">
        <v>4</v>
      </c>
      <c r="K34" s="52">
        <v>839.2</v>
      </c>
      <c r="L34" s="52">
        <v>69.93333333333334</v>
      </c>
      <c r="M34" s="44">
        <f t="shared" si="0"/>
        <v>2517.5999999999985</v>
      </c>
      <c r="N34" s="45"/>
      <c r="O34" s="51">
        <v>5</v>
      </c>
      <c r="P34" s="53">
        <v>124521126</v>
      </c>
      <c r="Q34" s="48">
        <v>1</v>
      </c>
      <c r="R34" s="49">
        <f t="shared" si="2"/>
        <v>2010</v>
      </c>
      <c r="S34" s="13"/>
    </row>
    <row r="35" spans="1:19" ht="12.75">
      <c r="A35" s="37">
        <v>29</v>
      </c>
      <c r="B35" s="26">
        <v>34</v>
      </c>
      <c r="C35" s="49" t="s">
        <v>60</v>
      </c>
      <c r="D35" s="50" t="s">
        <v>42</v>
      </c>
      <c r="E35" s="51">
        <v>1</v>
      </c>
      <c r="F35" s="49">
        <v>1985</v>
      </c>
      <c r="G35" s="48">
        <v>1</v>
      </c>
      <c r="H35" s="52">
        <v>11988</v>
      </c>
      <c r="I35" s="48">
        <v>25</v>
      </c>
      <c r="J35" s="48">
        <v>4</v>
      </c>
      <c r="K35" s="52">
        <v>479.52</v>
      </c>
      <c r="L35" s="52">
        <v>39.96</v>
      </c>
      <c r="M35" s="44">
        <f t="shared" si="0"/>
        <v>1438.5600000000013</v>
      </c>
      <c r="N35" s="45"/>
      <c r="O35" s="51">
        <v>5</v>
      </c>
      <c r="P35" s="53">
        <v>124521126</v>
      </c>
      <c r="Q35" s="48">
        <v>1</v>
      </c>
      <c r="R35" s="49">
        <f t="shared" si="2"/>
        <v>2010</v>
      </c>
      <c r="S35" s="13"/>
    </row>
    <row r="36" spans="1:19" ht="12.75">
      <c r="A36" s="37">
        <v>30</v>
      </c>
      <c r="B36" s="26">
        <v>35</v>
      </c>
      <c r="C36" s="49" t="s">
        <v>61</v>
      </c>
      <c r="D36" s="50" t="s">
        <v>42</v>
      </c>
      <c r="E36" s="51">
        <v>1</v>
      </c>
      <c r="F36" s="49">
        <v>1985</v>
      </c>
      <c r="G36" s="48">
        <v>1</v>
      </c>
      <c r="H36" s="52">
        <v>23228</v>
      </c>
      <c r="I36" s="48">
        <v>25</v>
      </c>
      <c r="J36" s="48">
        <v>4</v>
      </c>
      <c r="K36" s="52">
        <v>929.12</v>
      </c>
      <c r="L36" s="52">
        <v>77.42666666666666</v>
      </c>
      <c r="M36" s="44">
        <f t="shared" si="0"/>
        <v>2787.3600000000006</v>
      </c>
      <c r="N36" s="45"/>
      <c r="O36" s="51">
        <v>5</v>
      </c>
      <c r="P36" s="53">
        <v>124521126</v>
      </c>
      <c r="Q36" s="48">
        <v>1</v>
      </c>
      <c r="R36" s="49">
        <f t="shared" si="2"/>
        <v>2010</v>
      </c>
      <c r="S36" s="13"/>
    </row>
    <row r="37" spans="1:19" ht="12.75">
      <c r="A37" s="37">
        <v>31</v>
      </c>
      <c r="B37" s="26">
        <v>36</v>
      </c>
      <c r="C37" s="49" t="s">
        <v>62</v>
      </c>
      <c r="D37" s="50" t="s">
        <v>42</v>
      </c>
      <c r="E37" s="51">
        <v>1</v>
      </c>
      <c r="F37" s="49">
        <v>1985</v>
      </c>
      <c r="G37" s="48">
        <v>1</v>
      </c>
      <c r="H37" s="52">
        <v>39712</v>
      </c>
      <c r="I37" s="48">
        <v>25</v>
      </c>
      <c r="J37" s="48">
        <v>4</v>
      </c>
      <c r="K37" s="52">
        <v>1588.48</v>
      </c>
      <c r="L37" s="52">
        <v>132.37333333333333</v>
      </c>
      <c r="M37" s="44">
        <f t="shared" si="0"/>
        <v>4765.440000000002</v>
      </c>
      <c r="N37" s="45"/>
      <c r="O37" s="51">
        <v>5</v>
      </c>
      <c r="P37" s="53">
        <v>124521126</v>
      </c>
      <c r="Q37" s="48">
        <v>1</v>
      </c>
      <c r="R37" s="49">
        <f t="shared" si="2"/>
        <v>2010</v>
      </c>
      <c r="S37" s="13"/>
    </row>
    <row r="38" spans="1:19" ht="12.75">
      <c r="A38" s="37">
        <v>32</v>
      </c>
      <c r="B38" s="26">
        <v>37</v>
      </c>
      <c r="C38" s="49" t="s">
        <v>63</v>
      </c>
      <c r="D38" s="50" t="s">
        <v>42</v>
      </c>
      <c r="E38" s="51">
        <v>1</v>
      </c>
      <c r="F38" s="49">
        <v>1985</v>
      </c>
      <c r="G38" s="48">
        <v>1</v>
      </c>
      <c r="H38" s="52">
        <v>10236</v>
      </c>
      <c r="I38" s="48">
        <v>25</v>
      </c>
      <c r="J38" s="48">
        <v>4</v>
      </c>
      <c r="K38" s="52">
        <v>409.44</v>
      </c>
      <c r="L38" s="52">
        <v>34.12</v>
      </c>
      <c r="M38" s="44">
        <f t="shared" si="0"/>
        <v>1228.3199999999997</v>
      </c>
      <c r="N38" s="45"/>
      <c r="O38" s="51">
        <v>5</v>
      </c>
      <c r="P38" s="53">
        <v>124521126</v>
      </c>
      <c r="Q38" s="48">
        <v>1</v>
      </c>
      <c r="R38" s="49">
        <f t="shared" si="2"/>
        <v>2010</v>
      </c>
      <c r="S38" s="13"/>
    </row>
    <row r="39" spans="1:19" ht="12.75">
      <c r="A39" s="37">
        <v>33</v>
      </c>
      <c r="B39" s="26">
        <v>38</v>
      </c>
      <c r="C39" s="49" t="s">
        <v>64</v>
      </c>
      <c r="D39" s="50" t="s">
        <v>42</v>
      </c>
      <c r="E39" s="51">
        <v>1</v>
      </c>
      <c r="F39" s="49">
        <v>1985</v>
      </c>
      <c r="G39" s="48">
        <v>1</v>
      </c>
      <c r="H39" s="52">
        <v>29093</v>
      </c>
      <c r="I39" s="48">
        <v>25</v>
      </c>
      <c r="J39" s="48">
        <v>4</v>
      </c>
      <c r="K39" s="52">
        <v>1163.72</v>
      </c>
      <c r="L39" s="52">
        <v>96.97666666666667</v>
      </c>
      <c r="M39" s="44">
        <f t="shared" si="0"/>
        <v>3491.16</v>
      </c>
      <c r="N39" s="45"/>
      <c r="O39" s="51">
        <v>5</v>
      </c>
      <c r="P39" s="53">
        <v>124521126</v>
      </c>
      <c r="Q39" s="48">
        <v>1</v>
      </c>
      <c r="R39" s="49">
        <f t="shared" si="2"/>
        <v>2010</v>
      </c>
      <c r="S39" s="13"/>
    </row>
    <row r="40" spans="1:19" ht="12.75">
      <c r="A40" s="37">
        <v>34</v>
      </c>
      <c r="B40" s="26">
        <v>39</v>
      </c>
      <c r="C40" s="49" t="s">
        <v>65</v>
      </c>
      <c r="D40" s="50" t="s">
        <v>42</v>
      </c>
      <c r="E40" s="51">
        <v>1</v>
      </c>
      <c r="F40" s="49">
        <v>1985</v>
      </c>
      <c r="G40" s="48">
        <v>1</v>
      </c>
      <c r="H40" s="52">
        <v>6573</v>
      </c>
      <c r="I40" s="48">
        <v>25</v>
      </c>
      <c r="J40" s="48">
        <v>4</v>
      </c>
      <c r="K40" s="52">
        <v>262.92</v>
      </c>
      <c r="L40" s="52">
        <v>21.91</v>
      </c>
      <c r="M40" s="44">
        <f t="shared" si="0"/>
        <v>788.7599999999993</v>
      </c>
      <c r="N40" s="45"/>
      <c r="O40" s="51">
        <v>5</v>
      </c>
      <c r="P40" s="53">
        <v>124521126</v>
      </c>
      <c r="Q40" s="48">
        <v>1</v>
      </c>
      <c r="R40" s="49">
        <f t="shared" si="2"/>
        <v>2010</v>
      </c>
      <c r="S40" s="13"/>
    </row>
    <row r="41" spans="1:19" ht="12.75">
      <c r="A41" s="37">
        <v>35</v>
      </c>
      <c r="B41" s="26">
        <v>40</v>
      </c>
      <c r="C41" s="49" t="s">
        <v>66</v>
      </c>
      <c r="D41" s="50" t="s">
        <v>42</v>
      </c>
      <c r="E41" s="51">
        <v>1</v>
      </c>
      <c r="F41" s="49">
        <v>1985</v>
      </c>
      <c r="G41" s="48">
        <v>1</v>
      </c>
      <c r="H41" s="52">
        <v>1461</v>
      </c>
      <c r="I41" s="48">
        <v>25</v>
      </c>
      <c r="J41" s="48">
        <v>4</v>
      </c>
      <c r="K41" s="52">
        <v>58.44</v>
      </c>
      <c r="L41" s="52">
        <v>4.87</v>
      </c>
      <c r="M41" s="44">
        <f t="shared" si="0"/>
        <v>175.32000000000016</v>
      </c>
      <c r="N41" s="45"/>
      <c r="O41" s="51">
        <v>5</v>
      </c>
      <c r="P41" s="53">
        <v>124521126</v>
      </c>
      <c r="Q41" s="48">
        <v>1</v>
      </c>
      <c r="R41" s="49">
        <f t="shared" si="2"/>
        <v>2010</v>
      </c>
      <c r="S41" s="13"/>
    </row>
    <row r="42" spans="1:19" ht="12.75">
      <c r="A42" s="37">
        <v>36</v>
      </c>
      <c r="B42" s="26">
        <v>41</v>
      </c>
      <c r="C42" s="49" t="s">
        <v>67</v>
      </c>
      <c r="D42" s="50" t="s">
        <v>42</v>
      </c>
      <c r="E42" s="51">
        <v>1</v>
      </c>
      <c r="F42" s="49">
        <v>1985</v>
      </c>
      <c r="G42" s="48">
        <v>1</v>
      </c>
      <c r="H42" s="52">
        <v>1461</v>
      </c>
      <c r="I42" s="48">
        <v>25</v>
      </c>
      <c r="J42" s="48">
        <v>4</v>
      </c>
      <c r="K42" s="52">
        <v>58.44</v>
      </c>
      <c r="L42" s="52">
        <v>4.87</v>
      </c>
      <c r="M42" s="44">
        <f t="shared" si="0"/>
        <v>175.32000000000016</v>
      </c>
      <c r="N42" s="45"/>
      <c r="O42" s="51">
        <v>5</v>
      </c>
      <c r="P42" s="53">
        <v>124521126</v>
      </c>
      <c r="Q42" s="48">
        <v>1</v>
      </c>
      <c r="R42" s="49">
        <f t="shared" si="2"/>
        <v>2010</v>
      </c>
      <c r="S42" s="13"/>
    </row>
    <row r="43" spans="1:19" ht="12.75">
      <c r="A43" s="37">
        <v>37</v>
      </c>
      <c r="B43" s="26">
        <v>42</v>
      </c>
      <c r="C43" s="49" t="s">
        <v>68</v>
      </c>
      <c r="D43" s="50" t="s">
        <v>42</v>
      </c>
      <c r="E43" s="51">
        <v>1</v>
      </c>
      <c r="F43" s="49">
        <v>1985</v>
      </c>
      <c r="G43" s="48">
        <v>1</v>
      </c>
      <c r="H43" s="52">
        <v>4496</v>
      </c>
      <c r="I43" s="48">
        <v>25</v>
      </c>
      <c r="J43" s="48">
        <v>4</v>
      </c>
      <c r="K43" s="52">
        <v>179.84</v>
      </c>
      <c r="L43" s="52">
        <v>14.986666666666666</v>
      </c>
      <c r="M43" s="44">
        <f t="shared" si="0"/>
        <v>539.52</v>
      </c>
      <c r="N43" s="45"/>
      <c r="O43" s="51">
        <v>5</v>
      </c>
      <c r="P43" s="53">
        <v>124521126</v>
      </c>
      <c r="Q43" s="48">
        <v>1</v>
      </c>
      <c r="R43" s="49">
        <f t="shared" si="2"/>
        <v>2010</v>
      </c>
      <c r="S43" s="13"/>
    </row>
    <row r="44" spans="1:19" ht="12.75">
      <c r="A44" s="37">
        <v>38</v>
      </c>
      <c r="B44" s="26">
        <v>43</v>
      </c>
      <c r="C44" s="49" t="s">
        <v>69</v>
      </c>
      <c r="D44" s="50" t="s">
        <v>70</v>
      </c>
      <c r="E44" s="51">
        <v>1</v>
      </c>
      <c r="F44" s="49">
        <v>1940</v>
      </c>
      <c r="G44" s="48">
        <v>1</v>
      </c>
      <c r="H44" s="52">
        <v>42248</v>
      </c>
      <c r="I44" s="48">
        <v>40</v>
      </c>
      <c r="J44" s="48">
        <v>2.5</v>
      </c>
      <c r="K44" s="52">
        <v>0</v>
      </c>
      <c r="L44" s="52">
        <v>0</v>
      </c>
      <c r="M44" s="44">
        <v>0</v>
      </c>
      <c r="N44" s="45"/>
      <c r="O44" s="51">
        <v>8</v>
      </c>
      <c r="P44" s="53">
        <v>110000000</v>
      </c>
      <c r="Q44" s="48">
        <v>1</v>
      </c>
      <c r="R44" s="49">
        <f t="shared" si="2"/>
        <v>1980</v>
      </c>
      <c r="S44" s="13"/>
    </row>
    <row r="45" spans="1:19" ht="12.75">
      <c r="A45" s="37">
        <v>39</v>
      </c>
      <c r="B45" s="26">
        <v>48</v>
      </c>
      <c r="C45" s="49" t="s">
        <v>72</v>
      </c>
      <c r="D45" s="50" t="s">
        <v>71</v>
      </c>
      <c r="E45" s="51">
        <v>1</v>
      </c>
      <c r="F45" s="49">
        <v>1971</v>
      </c>
      <c r="G45" s="48">
        <v>1</v>
      </c>
      <c r="H45" s="52"/>
      <c r="I45" s="48"/>
      <c r="J45" s="48"/>
      <c r="K45" s="52">
        <v>0</v>
      </c>
      <c r="L45" s="52">
        <v>0</v>
      </c>
      <c r="M45" s="44">
        <v>0</v>
      </c>
      <c r="N45" s="45"/>
      <c r="O45" s="51">
        <v>5</v>
      </c>
      <c r="P45" s="53">
        <v>142897030</v>
      </c>
      <c r="Q45" s="48">
        <v>1</v>
      </c>
      <c r="R45" s="49">
        <f t="shared" si="2"/>
        <v>1971</v>
      </c>
      <c r="S45" s="13"/>
    </row>
    <row r="46" spans="1:19" ht="12.75">
      <c r="A46" s="37">
        <v>40</v>
      </c>
      <c r="B46" s="26">
        <v>50</v>
      </c>
      <c r="C46" s="49" t="s">
        <v>74</v>
      </c>
      <c r="D46" s="50" t="s">
        <v>71</v>
      </c>
      <c r="E46" s="51">
        <v>1</v>
      </c>
      <c r="F46" s="49">
        <v>1976</v>
      </c>
      <c r="G46" s="48">
        <v>1</v>
      </c>
      <c r="H46" s="52">
        <v>230511</v>
      </c>
      <c r="I46" s="48">
        <v>25</v>
      </c>
      <c r="J46" s="48">
        <v>4</v>
      </c>
      <c r="K46" s="52">
        <v>0</v>
      </c>
      <c r="L46" s="52">
        <v>0</v>
      </c>
      <c r="M46" s="44">
        <v>0</v>
      </c>
      <c r="N46" s="45"/>
      <c r="O46" s="51">
        <v>5</v>
      </c>
      <c r="P46" s="53">
        <v>124521126</v>
      </c>
      <c r="Q46" s="48">
        <v>1</v>
      </c>
      <c r="R46" s="49">
        <f t="shared" si="2"/>
        <v>2001</v>
      </c>
      <c r="S46" s="13"/>
    </row>
    <row r="47" spans="1:19" ht="12.75">
      <c r="A47" s="37">
        <v>41</v>
      </c>
      <c r="B47" s="26">
        <v>51</v>
      </c>
      <c r="C47" s="49" t="s">
        <v>75</v>
      </c>
      <c r="D47" s="50" t="s">
        <v>76</v>
      </c>
      <c r="E47" s="51">
        <v>1</v>
      </c>
      <c r="F47" s="49">
        <v>1968</v>
      </c>
      <c r="G47" s="48">
        <v>1</v>
      </c>
      <c r="H47" s="52">
        <v>423441</v>
      </c>
      <c r="I47" s="48">
        <v>27</v>
      </c>
      <c r="J47" s="48">
        <v>3.7</v>
      </c>
      <c r="K47" s="52">
        <v>0</v>
      </c>
      <c r="L47" s="52">
        <v>0</v>
      </c>
      <c r="M47" s="44">
        <v>0</v>
      </c>
      <c r="N47" s="45"/>
      <c r="O47" s="51">
        <v>8</v>
      </c>
      <c r="P47" s="53">
        <v>110000000</v>
      </c>
      <c r="Q47" s="48">
        <v>1</v>
      </c>
      <c r="R47" s="49">
        <f t="shared" si="2"/>
        <v>1995</v>
      </c>
      <c r="S47" s="13"/>
    </row>
    <row r="48" spans="1:19" ht="12.75">
      <c r="A48" s="37">
        <v>42</v>
      </c>
      <c r="B48" s="26">
        <v>52</v>
      </c>
      <c r="C48" s="49" t="s">
        <v>77</v>
      </c>
      <c r="D48" s="50" t="s">
        <v>78</v>
      </c>
      <c r="E48" s="51">
        <v>1</v>
      </c>
      <c r="F48" s="49">
        <v>1961</v>
      </c>
      <c r="G48" s="48">
        <v>1</v>
      </c>
      <c r="H48" s="52">
        <v>37546</v>
      </c>
      <c r="I48" s="48">
        <v>25</v>
      </c>
      <c r="J48" s="48">
        <v>4</v>
      </c>
      <c r="K48" s="52">
        <v>0</v>
      </c>
      <c r="L48" s="52">
        <v>0</v>
      </c>
      <c r="M48" s="44">
        <v>0</v>
      </c>
      <c r="N48" s="45"/>
      <c r="O48" s="51">
        <v>5</v>
      </c>
      <c r="P48" s="53">
        <v>142897030</v>
      </c>
      <c r="Q48" s="48">
        <v>1</v>
      </c>
      <c r="R48" s="49">
        <f t="shared" si="2"/>
        <v>1986</v>
      </c>
      <c r="S48" s="13"/>
    </row>
    <row r="49" spans="1:19" ht="12.75">
      <c r="A49" s="37">
        <v>43</v>
      </c>
      <c r="B49" s="26">
        <v>53</v>
      </c>
      <c r="C49" s="49" t="s">
        <v>79</v>
      </c>
      <c r="D49" s="50" t="s">
        <v>80</v>
      </c>
      <c r="E49" s="51">
        <v>1</v>
      </c>
      <c r="F49" s="49">
        <v>1960</v>
      </c>
      <c r="G49" s="48">
        <v>1</v>
      </c>
      <c r="H49" s="52">
        <v>86989</v>
      </c>
      <c r="I49" s="48">
        <v>25</v>
      </c>
      <c r="J49" s="48">
        <v>4</v>
      </c>
      <c r="K49" s="52">
        <v>0</v>
      </c>
      <c r="L49" s="52">
        <v>0</v>
      </c>
      <c r="M49" s="44">
        <v>0</v>
      </c>
      <c r="N49" s="45"/>
      <c r="O49" s="51">
        <v>5</v>
      </c>
      <c r="P49" s="53">
        <v>124521126</v>
      </c>
      <c r="Q49" s="48">
        <v>1</v>
      </c>
      <c r="R49" s="49">
        <f t="shared" si="2"/>
        <v>1985</v>
      </c>
      <c r="S49" s="13"/>
    </row>
    <row r="50" spans="1:19" ht="12.75">
      <c r="A50" s="37">
        <v>44</v>
      </c>
      <c r="B50" s="26">
        <v>54</v>
      </c>
      <c r="C50" s="49" t="s">
        <v>81</v>
      </c>
      <c r="D50" s="50" t="s">
        <v>78</v>
      </c>
      <c r="E50" s="51">
        <v>1</v>
      </c>
      <c r="F50" s="49">
        <v>1985</v>
      </c>
      <c r="G50" s="48">
        <v>2</v>
      </c>
      <c r="H50" s="52">
        <v>9044</v>
      </c>
      <c r="I50" s="48">
        <v>8</v>
      </c>
      <c r="J50" s="48">
        <v>12.5</v>
      </c>
      <c r="K50" s="52">
        <v>0</v>
      </c>
      <c r="L50" s="52">
        <v>0</v>
      </c>
      <c r="M50" s="44">
        <v>0</v>
      </c>
      <c r="N50" s="45"/>
      <c r="O50" s="51">
        <v>4</v>
      </c>
      <c r="P50" s="53">
        <v>142912010</v>
      </c>
      <c r="Q50" s="48">
        <v>1</v>
      </c>
      <c r="R50" s="49">
        <f t="shared" si="2"/>
        <v>1993</v>
      </c>
      <c r="S50" s="13"/>
    </row>
    <row r="51" spans="1:19" ht="12.75">
      <c r="A51" s="37">
        <v>45</v>
      </c>
      <c r="B51" s="26">
        <v>55</v>
      </c>
      <c r="C51" s="49" t="s">
        <v>82</v>
      </c>
      <c r="D51" s="50" t="s">
        <v>83</v>
      </c>
      <c r="E51" s="51">
        <v>6</v>
      </c>
      <c r="F51" s="49">
        <v>2004</v>
      </c>
      <c r="G51" s="48">
        <v>1</v>
      </c>
      <c r="H51" s="52">
        <v>25000</v>
      </c>
      <c r="I51" s="48">
        <v>7</v>
      </c>
      <c r="J51" s="48">
        <v>14.28</v>
      </c>
      <c r="K51" s="52">
        <v>3570</v>
      </c>
      <c r="L51" s="52">
        <v>297.5</v>
      </c>
      <c r="M51" s="44">
        <f>H51-K51*2-L51*7</f>
        <v>15777.5</v>
      </c>
      <c r="N51" s="45"/>
      <c r="O51" s="51">
        <v>4</v>
      </c>
      <c r="P51" s="53">
        <v>142912010</v>
      </c>
      <c r="Q51" s="48">
        <v>6</v>
      </c>
      <c r="R51" s="49">
        <f t="shared" si="2"/>
        <v>2011</v>
      </c>
      <c r="S51" s="13"/>
    </row>
    <row r="52" spans="1:19" ht="12.75">
      <c r="A52" s="37">
        <v>46</v>
      </c>
      <c r="B52" s="26">
        <v>56</v>
      </c>
      <c r="C52" s="49" t="s">
        <v>84</v>
      </c>
      <c r="D52" s="50" t="s">
        <v>83</v>
      </c>
      <c r="E52" s="51">
        <v>1</v>
      </c>
      <c r="F52" s="49">
        <v>1972</v>
      </c>
      <c r="G52" s="48">
        <v>1</v>
      </c>
      <c r="H52" s="52"/>
      <c r="I52" s="48"/>
      <c r="J52" s="48"/>
      <c r="K52" s="52">
        <v>0</v>
      </c>
      <c r="L52" s="52">
        <v>0</v>
      </c>
      <c r="M52" s="44">
        <v>0</v>
      </c>
      <c r="N52" s="45"/>
      <c r="O52" s="51">
        <v>5</v>
      </c>
      <c r="P52" s="53">
        <v>142897030</v>
      </c>
      <c r="Q52" s="48">
        <v>1</v>
      </c>
      <c r="R52" s="49">
        <f t="shared" si="2"/>
        <v>1972</v>
      </c>
      <c r="S52" s="13"/>
    </row>
    <row r="53" spans="1:19" ht="12.75">
      <c r="A53" s="37">
        <v>47</v>
      </c>
      <c r="B53" s="26">
        <v>57</v>
      </c>
      <c r="C53" s="49" t="s">
        <v>85</v>
      </c>
      <c r="D53" s="50" t="s">
        <v>83</v>
      </c>
      <c r="E53" s="51">
        <v>9</v>
      </c>
      <c r="F53" s="49">
        <v>2005</v>
      </c>
      <c r="G53" s="48">
        <v>1</v>
      </c>
      <c r="H53" s="52">
        <v>270500</v>
      </c>
      <c r="I53" s="48">
        <v>10</v>
      </c>
      <c r="J53" s="48">
        <v>10</v>
      </c>
      <c r="K53" s="52">
        <v>27050</v>
      </c>
      <c r="L53" s="52">
        <v>2245</v>
      </c>
      <c r="M53" s="44">
        <f>H53-K53-L53*4</f>
        <v>234470</v>
      </c>
      <c r="N53" s="45"/>
      <c r="O53" s="51">
        <v>5</v>
      </c>
      <c r="P53" s="53">
        <v>142897030</v>
      </c>
      <c r="Q53" s="48">
        <v>9</v>
      </c>
      <c r="R53" s="49">
        <f t="shared" si="2"/>
        <v>2015</v>
      </c>
      <c r="S53" s="13"/>
    </row>
    <row r="54" spans="1:19" ht="12.75">
      <c r="A54" s="37">
        <v>48</v>
      </c>
      <c r="B54" s="26">
        <v>58</v>
      </c>
      <c r="C54" s="49" t="s">
        <v>86</v>
      </c>
      <c r="D54" s="50" t="s">
        <v>83</v>
      </c>
      <c r="E54" s="51">
        <v>1</v>
      </c>
      <c r="F54" s="49"/>
      <c r="G54" s="48">
        <v>1</v>
      </c>
      <c r="H54" s="52"/>
      <c r="I54" s="48"/>
      <c r="J54" s="48"/>
      <c r="K54" s="52">
        <v>0</v>
      </c>
      <c r="L54" s="52">
        <v>0</v>
      </c>
      <c r="M54" s="44">
        <v>0</v>
      </c>
      <c r="N54" s="45"/>
      <c r="O54" s="51">
        <v>5</v>
      </c>
      <c r="P54" s="53">
        <v>142897030</v>
      </c>
      <c r="Q54" s="48">
        <v>1</v>
      </c>
      <c r="R54" s="49"/>
      <c r="S54" s="13"/>
    </row>
    <row r="55" spans="1:19" ht="12.75">
      <c r="A55" s="37">
        <v>49</v>
      </c>
      <c r="B55" s="26">
        <v>60</v>
      </c>
      <c r="C55" s="49" t="s">
        <v>87</v>
      </c>
      <c r="D55" s="50" t="s">
        <v>88</v>
      </c>
      <c r="E55" s="51">
        <v>1</v>
      </c>
      <c r="F55" s="49">
        <v>1960</v>
      </c>
      <c r="G55" s="48">
        <v>1</v>
      </c>
      <c r="H55" s="52">
        <v>117665</v>
      </c>
      <c r="I55" s="48">
        <v>40</v>
      </c>
      <c r="J55" s="48">
        <v>2.5</v>
      </c>
      <c r="K55" s="52">
        <v>0</v>
      </c>
      <c r="L55" s="52">
        <v>0</v>
      </c>
      <c r="M55" s="44">
        <v>0</v>
      </c>
      <c r="N55" s="45"/>
      <c r="O55" s="51">
        <v>8</v>
      </c>
      <c r="P55" s="53">
        <v>110000000</v>
      </c>
      <c r="Q55" s="48">
        <v>1</v>
      </c>
      <c r="R55" s="49">
        <f aca="true" t="shared" si="3" ref="R55:R62">F55+I55</f>
        <v>2000</v>
      </c>
      <c r="S55" s="13"/>
    </row>
    <row r="56" spans="1:19" ht="12.75">
      <c r="A56" s="37">
        <v>50</v>
      </c>
      <c r="B56" s="26">
        <v>61</v>
      </c>
      <c r="C56" s="49" t="s">
        <v>89</v>
      </c>
      <c r="D56" s="50" t="s">
        <v>90</v>
      </c>
      <c r="E56" s="51">
        <v>1</v>
      </c>
      <c r="F56" s="49">
        <v>1986</v>
      </c>
      <c r="G56" s="48">
        <v>1</v>
      </c>
      <c r="H56" s="52">
        <v>14067</v>
      </c>
      <c r="I56" s="48">
        <v>27</v>
      </c>
      <c r="J56" s="48">
        <v>3.7</v>
      </c>
      <c r="K56" s="52">
        <v>520.479</v>
      </c>
      <c r="L56" s="52">
        <v>43.373250000000006</v>
      </c>
      <c r="M56" s="44">
        <f>H56-K56*(2007-F56)</f>
        <v>3136.940999999999</v>
      </c>
      <c r="N56" s="45"/>
      <c r="O56" s="51">
        <v>5</v>
      </c>
      <c r="P56" s="53">
        <v>142897030</v>
      </c>
      <c r="Q56" s="48">
        <v>1</v>
      </c>
      <c r="R56" s="49">
        <f t="shared" si="3"/>
        <v>2013</v>
      </c>
      <c r="S56" s="13"/>
    </row>
    <row r="57" spans="1:19" ht="12.75">
      <c r="A57" s="37">
        <v>51</v>
      </c>
      <c r="B57" s="26">
        <v>62</v>
      </c>
      <c r="C57" s="49" t="s">
        <v>89</v>
      </c>
      <c r="D57" s="50" t="s">
        <v>90</v>
      </c>
      <c r="E57" s="51">
        <v>1</v>
      </c>
      <c r="F57" s="49">
        <v>1986</v>
      </c>
      <c r="G57" s="48">
        <v>1</v>
      </c>
      <c r="H57" s="52">
        <v>14067</v>
      </c>
      <c r="I57" s="48">
        <v>27</v>
      </c>
      <c r="J57" s="48">
        <v>3.7</v>
      </c>
      <c r="K57" s="52">
        <v>520.479</v>
      </c>
      <c r="L57" s="52">
        <v>43.373250000000006</v>
      </c>
      <c r="M57" s="44">
        <f>H57-K57*(2007-F57)</f>
        <v>3136.940999999999</v>
      </c>
      <c r="N57" s="45"/>
      <c r="O57" s="51">
        <v>5</v>
      </c>
      <c r="P57" s="53">
        <v>142897030</v>
      </c>
      <c r="Q57" s="48">
        <v>1</v>
      </c>
      <c r="R57" s="49">
        <f t="shared" si="3"/>
        <v>2013</v>
      </c>
      <c r="S57" s="13"/>
    </row>
    <row r="58" spans="1:19" ht="12.75">
      <c r="A58" s="37">
        <v>52</v>
      </c>
      <c r="B58" s="26">
        <v>63</v>
      </c>
      <c r="C58" s="49" t="s">
        <v>89</v>
      </c>
      <c r="D58" s="50" t="s">
        <v>90</v>
      </c>
      <c r="E58" s="51">
        <v>1</v>
      </c>
      <c r="F58" s="49">
        <v>1986</v>
      </c>
      <c r="G58" s="48">
        <v>1</v>
      </c>
      <c r="H58" s="52">
        <v>14067</v>
      </c>
      <c r="I58" s="48">
        <v>27</v>
      </c>
      <c r="J58" s="48">
        <v>3.7</v>
      </c>
      <c r="K58" s="52">
        <v>520.479</v>
      </c>
      <c r="L58" s="52">
        <v>43.373250000000006</v>
      </c>
      <c r="M58" s="44">
        <f>H58-K58*(2007-F58)</f>
        <v>3136.940999999999</v>
      </c>
      <c r="N58" s="45"/>
      <c r="O58" s="51">
        <v>5</v>
      </c>
      <c r="P58" s="53">
        <v>142897030</v>
      </c>
      <c r="Q58" s="48">
        <v>1</v>
      </c>
      <c r="R58" s="49">
        <f t="shared" si="3"/>
        <v>2013</v>
      </c>
      <c r="S58" s="13"/>
    </row>
    <row r="59" spans="1:19" ht="12.75">
      <c r="A59" s="37">
        <v>53</v>
      </c>
      <c r="B59" s="26">
        <v>64</v>
      </c>
      <c r="C59" s="49" t="s">
        <v>89</v>
      </c>
      <c r="D59" s="50" t="s">
        <v>90</v>
      </c>
      <c r="E59" s="51">
        <v>1</v>
      </c>
      <c r="F59" s="49">
        <v>1986</v>
      </c>
      <c r="G59" s="48">
        <v>1</v>
      </c>
      <c r="H59" s="52">
        <v>14067</v>
      </c>
      <c r="I59" s="48">
        <v>27</v>
      </c>
      <c r="J59" s="48">
        <v>3.7</v>
      </c>
      <c r="K59" s="52">
        <v>520.479</v>
      </c>
      <c r="L59" s="52">
        <v>43.373250000000006</v>
      </c>
      <c r="M59" s="44">
        <f>H59-K59*(2007-F59)</f>
        <v>3136.940999999999</v>
      </c>
      <c r="N59" s="45"/>
      <c r="O59" s="51">
        <v>5</v>
      </c>
      <c r="P59" s="53">
        <v>142897030</v>
      </c>
      <c r="Q59" s="48">
        <v>1</v>
      </c>
      <c r="R59" s="49">
        <f t="shared" si="3"/>
        <v>2013</v>
      </c>
      <c r="S59" s="13"/>
    </row>
    <row r="60" spans="1:19" ht="12.75">
      <c r="A60" s="37">
        <v>54</v>
      </c>
      <c r="B60" s="26">
        <v>65</v>
      </c>
      <c r="C60" s="49" t="s">
        <v>91</v>
      </c>
      <c r="D60" s="50" t="s">
        <v>90</v>
      </c>
      <c r="E60" s="51">
        <v>1</v>
      </c>
      <c r="F60" s="49">
        <v>1996</v>
      </c>
      <c r="G60" s="48">
        <v>2</v>
      </c>
      <c r="H60" s="52">
        <v>5583</v>
      </c>
      <c r="I60" s="48">
        <v>8</v>
      </c>
      <c r="J60" s="48">
        <v>12.5</v>
      </c>
      <c r="K60" s="52">
        <v>0</v>
      </c>
      <c r="L60" s="52">
        <v>0</v>
      </c>
      <c r="M60" s="44">
        <v>0</v>
      </c>
      <c r="N60" s="45"/>
      <c r="O60" s="51">
        <v>4</v>
      </c>
      <c r="P60" s="53">
        <v>142912010</v>
      </c>
      <c r="Q60" s="48">
        <v>1</v>
      </c>
      <c r="R60" s="49">
        <f t="shared" si="3"/>
        <v>2004</v>
      </c>
      <c r="S60" s="13"/>
    </row>
    <row r="61" spans="1:19" ht="12.75">
      <c r="A61" s="37">
        <v>55</v>
      </c>
      <c r="B61" s="26">
        <v>66</v>
      </c>
      <c r="C61" s="49" t="s">
        <v>92</v>
      </c>
      <c r="D61" s="50" t="s">
        <v>90</v>
      </c>
      <c r="E61" s="51">
        <v>1</v>
      </c>
      <c r="F61" s="49">
        <v>1986</v>
      </c>
      <c r="G61" s="48">
        <v>1</v>
      </c>
      <c r="H61" s="52">
        <v>6760</v>
      </c>
      <c r="I61" s="48">
        <v>25</v>
      </c>
      <c r="J61" s="48">
        <v>4</v>
      </c>
      <c r="K61" s="52">
        <v>270.4</v>
      </c>
      <c r="L61" s="52">
        <v>22.53333333333333</v>
      </c>
      <c r="M61" s="44">
        <f>H61-K61*(2007-F61)</f>
        <v>1081.6000000000004</v>
      </c>
      <c r="N61" s="45"/>
      <c r="O61" s="51">
        <v>5</v>
      </c>
      <c r="P61" s="53">
        <v>142897030</v>
      </c>
      <c r="Q61" s="48">
        <v>1</v>
      </c>
      <c r="R61" s="49">
        <f t="shared" si="3"/>
        <v>2011</v>
      </c>
      <c r="S61" s="13"/>
    </row>
    <row r="62" spans="1:19" ht="12.75">
      <c r="A62" s="37">
        <v>56</v>
      </c>
      <c r="B62" s="26">
        <v>67</v>
      </c>
      <c r="C62" s="49" t="s">
        <v>93</v>
      </c>
      <c r="D62" s="50" t="s">
        <v>90</v>
      </c>
      <c r="E62" s="51">
        <v>1</v>
      </c>
      <c r="F62" s="49">
        <v>2002</v>
      </c>
      <c r="G62" s="48">
        <v>1</v>
      </c>
      <c r="H62" s="52">
        <v>57827</v>
      </c>
      <c r="I62" s="48">
        <v>10</v>
      </c>
      <c r="J62" s="48">
        <v>10</v>
      </c>
      <c r="K62" s="52">
        <v>5782.7</v>
      </c>
      <c r="L62" s="52">
        <v>481.89166666666665</v>
      </c>
      <c r="M62" s="44">
        <f>H62-K62*(2007-F62)</f>
        <v>28913.5</v>
      </c>
      <c r="N62" s="45"/>
      <c r="O62" s="51">
        <v>5</v>
      </c>
      <c r="P62" s="53">
        <v>142897030</v>
      </c>
      <c r="Q62" s="48">
        <v>1</v>
      </c>
      <c r="R62" s="49">
        <f t="shared" si="3"/>
        <v>2012</v>
      </c>
      <c r="S62" s="13"/>
    </row>
    <row r="63" spans="1:19" ht="12.75">
      <c r="A63" s="37">
        <v>57</v>
      </c>
      <c r="B63" s="26">
        <v>68</v>
      </c>
      <c r="C63" s="49" t="s">
        <v>94</v>
      </c>
      <c r="D63" s="50" t="s">
        <v>90</v>
      </c>
      <c r="E63" s="51">
        <v>1</v>
      </c>
      <c r="F63" s="49">
        <v>1996</v>
      </c>
      <c r="G63" s="48">
        <v>1</v>
      </c>
      <c r="H63" s="52">
        <v>8000</v>
      </c>
      <c r="I63" s="48">
        <v>10</v>
      </c>
      <c r="J63" s="48">
        <v>10</v>
      </c>
      <c r="K63" s="52">
        <v>0</v>
      </c>
      <c r="L63" s="52">
        <v>0</v>
      </c>
      <c r="M63" s="44">
        <v>0</v>
      </c>
      <c r="N63" s="45"/>
      <c r="O63" s="51">
        <v>5</v>
      </c>
      <c r="P63" s="53">
        <v>142897030</v>
      </c>
      <c r="Q63" s="48">
        <v>1</v>
      </c>
      <c r="R63" s="49">
        <v>2007</v>
      </c>
      <c r="S63" s="13"/>
    </row>
    <row r="64" spans="1:19" ht="12.75">
      <c r="A64" s="37">
        <v>58</v>
      </c>
      <c r="B64" s="26">
        <v>69</v>
      </c>
      <c r="C64" s="49" t="s">
        <v>95</v>
      </c>
      <c r="D64" s="50" t="s">
        <v>90</v>
      </c>
      <c r="E64" s="51">
        <v>1</v>
      </c>
      <c r="F64" s="49">
        <v>1996</v>
      </c>
      <c r="G64" s="48">
        <v>1</v>
      </c>
      <c r="H64" s="52"/>
      <c r="I64" s="48"/>
      <c r="J64" s="48"/>
      <c r="K64" s="52">
        <v>0</v>
      </c>
      <c r="L64" s="52">
        <v>0</v>
      </c>
      <c r="M64" s="44">
        <v>0</v>
      </c>
      <c r="N64" s="45"/>
      <c r="O64" s="51">
        <v>5</v>
      </c>
      <c r="P64" s="53">
        <v>124521126</v>
      </c>
      <c r="Q64" s="48">
        <v>1</v>
      </c>
      <c r="R64" s="49">
        <f aca="true" t="shared" si="4" ref="R64:R70">F64+I64</f>
        <v>1996</v>
      </c>
      <c r="S64" s="13"/>
    </row>
    <row r="65" spans="1:19" ht="12.75">
      <c r="A65" s="37">
        <v>59</v>
      </c>
      <c r="B65" s="26">
        <v>70</v>
      </c>
      <c r="C65" s="49" t="s">
        <v>96</v>
      </c>
      <c r="D65" s="50" t="s">
        <v>97</v>
      </c>
      <c r="E65" s="51">
        <v>1</v>
      </c>
      <c r="F65" s="49">
        <v>1985</v>
      </c>
      <c r="G65" s="48">
        <v>1</v>
      </c>
      <c r="H65" s="52">
        <v>245639</v>
      </c>
      <c r="I65" s="48">
        <v>59</v>
      </c>
      <c r="J65" s="48">
        <v>1.7</v>
      </c>
      <c r="K65" s="52">
        <v>4175.863</v>
      </c>
      <c r="L65" s="52">
        <v>347.98858333333334</v>
      </c>
      <c r="M65" s="44">
        <f>H65-K65*(2007-F65)</f>
        <v>153770.014</v>
      </c>
      <c r="N65" s="45"/>
      <c r="O65" s="51">
        <v>10</v>
      </c>
      <c r="P65" s="53">
        <v>110000000</v>
      </c>
      <c r="Q65" s="48">
        <v>1</v>
      </c>
      <c r="R65" s="49">
        <f t="shared" si="4"/>
        <v>2044</v>
      </c>
      <c r="S65" s="13"/>
    </row>
    <row r="66" spans="1:19" ht="12.75">
      <c r="A66" s="37">
        <v>60</v>
      </c>
      <c r="B66" s="26">
        <v>71</v>
      </c>
      <c r="C66" s="49" t="s">
        <v>98</v>
      </c>
      <c r="D66" s="50" t="s">
        <v>99</v>
      </c>
      <c r="E66" s="51">
        <v>1</v>
      </c>
      <c r="F66" s="49">
        <v>1970</v>
      </c>
      <c r="G66" s="48">
        <v>1</v>
      </c>
      <c r="H66" s="52">
        <v>4422</v>
      </c>
      <c r="I66" s="48">
        <v>27</v>
      </c>
      <c r="J66" s="48">
        <v>3.7</v>
      </c>
      <c r="K66" s="52">
        <v>0</v>
      </c>
      <c r="L66" s="52">
        <v>0</v>
      </c>
      <c r="M66" s="44">
        <v>0</v>
      </c>
      <c r="N66" s="45"/>
      <c r="O66" s="51">
        <v>5</v>
      </c>
      <c r="P66" s="53">
        <v>142897030</v>
      </c>
      <c r="Q66" s="48">
        <v>1</v>
      </c>
      <c r="R66" s="49">
        <f t="shared" si="4"/>
        <v>1997</v>
      </c>
      <c r="S66" s="13"/>
    </row>
    <row r="67" spans="1:19" ht="12.75">
      <c r="A67" s="37">
        <v>61</v>
      </c>
      <c r="B67" s="26">
        <v>71</v>
      </c>
      <c r="C67" s="49" t="s">
        <v>98</v>
      </c>
      <c r="D67" s="50" t="s">
        <v>99</v>
      </c>
      <c r="E67" s="51">
        <v>1</v>
      </c>
      <c r="F67" s="49">
        <v>1981</v>
      </c>
      <c r="G67" s="48">
        <v>1</v>
      </c>
      <c r="H67" s="52">
        <v>4422</v>
      </c>
      <c r="I67" s="48">
        <v>27</v>
      </c>
      <c r="J67" s="48">
        <v>3.7</v>
      </c>
      <c r="K67" s="52">
        <v>163.614</v>
      </c>
      <c r="L67" s="52">
        <v>13.634500000000001</v>
      </c>
      <c r="M67" s="44">
        <f>H67-K67*(2007-F67)</f>
        <v>168.03600000000006</v>
      </c>
      <c r="N67" s="45"/>
      <c r="O67" s="51">
        <v>5</v>
      </c>
      <c r="P67" s="53">
        <v>142897030</v>
      </c>
      <c r="Q67" s="48">
        <v>1</v>
      </c>
      <c r="R67" s="49">
        <f t="shared" si="4"/>
        <v>2008</v>
      </c>
      <c r="S67" s="13"/>
    </row>
    <row r="68" spans="1:19" ht="12.75">
      <c r="A68" s="37">
        <v>62</v>
      </c>
      <c r="B68" s="26">
        <v>71</v>
      </c>
      <c r="C68" s="49" t="s">
        <v>98</v>
      </c>
      <c r="D68" s="50" t="s">
        <v>99</v>
      </c>
      <c r="E68" s="51">
        <v>1</v>
      </c>
      <c r="F68" s="49">
        <v>1981</v>
      </c>
      <c r="G68" s="48">
        <v>1</v>
      </c>
      <c r="H68" s="52">
        <v>4422</v>
      </c>
      <c r="I68" s="48">
        <v>27</v>
      </c>
      <c r="J68" s="48">
        <v>3.7</v>
      </c>
      <c r="K68" s="52">
        <v>163.614</v>
      </c>
      <c r="L68" s="52">
        <v>13.634500000000001</v>
      </c>
      <c r="M68" s="44">
        <f>H68-K68*(2007-F68)</f>
        <v>168.03600000000006</v>
      </c>
      <c r="N68" s="45"/>
      <c r="O68" s="51">
        <v>5</v>
      </c>
      <c r="P68" s="53">
        <v>142897030</v>
      </c>
      <c r="Q68" s="48">
        <v>1</v>
      </c>
      <c r="R68" s="49">
        <f t="shared" si="4"/>
        <v>2008</v>
      </c>
      <c r="S68" s="13"/>
    </row>
    <row r="69" spans="1:19" ht="12.75">
      <c r="A69" s="37">
        <v>63</v>
      </c>
      <c r="B69" s="26">
        <v>74</v>
      </c>
      <c r="C69" s="49" t="s">
        <v>100</v>
      </c>
      <c r="D69" s="50" t="s">
        <v>99</v>
      </c>
      <c r="E69" s="51">
        <v>1</v>
      </c>
      <c r="F69" s="49">
        <v>1984</v>
      </c>
      <c r="G69" s="48">
        <v>1</v>
      </c>
      <c r="H69" s="52">
        <v>6759</v>
      </c>
      <c r="I69" s="48">
        <v>25</v>
      </c>
      <c r="J69" s="48">
        <v>4</v>
      </c>
      <c r="K69" s="52">
        <v>270.36</v>
      </c>
      <c r="L69" s="52">
        <v>22.53</v>
      </c>
      <c r="M69" s="44">
        <f>H69-K69*(2007-F69)</f>
        <v>540.7199999999993</v>
      </c>
      <c r="N69" s="45"/>
      <c r="O69" s="51">
        <v>5</v>
      </c>
      <c r="P69" s="53">
        <v>142897030</v>
      </c>
      <c r="Q69" s="48">
        <v>1</v>
      </c>
      <c r="R69" s="49">
        <f t="shared" si="4"/>
        <v>2009</v>
      </c>
      <c r="S69" s="13"/>
    </row>
    <row r="70" spans="1:19" ht="12.75">
      <c r="A70" s="37">
        <v>64</v>
      </c>
      <c r="B70" s="26">
        <v>75</v>
      </c>
      <c r="C70" s="49" t="s">
        <v>101</v>
      </c>
      <c r="D70" s="50" t="s">
        <v>99</v>
      </c>
      <c r="E70" s="51">
        <v>1</v>
      </c>
      <c r="F70" s="49">
        <v>1993</v>
      </c>
      <c r="G70" s="48">
        <v>2</v>
      </c>
      <c r="H70" s="52">
        <v>1586</v>
      </c>
      <c r="I70" s="48">
        <v>8</v>
      </c>
      <c r="J70" s="48">
        <v>12.5</v>
      </c>
      <c r="K70" s="52">
        <v>0</v>
      </c>
      <c r="L70" s="52">
        <v>0</v>
      </c>
      <c r="M70" s="44">
        <v>0</v>
      </c>
      <c r="N70" s="45"/>
      <c r="O70" s="51">
        <v>4</v>
      </c>
      <c r="P70" s="53">
        <v>142912010</v>
      </c>
      <c r="Q70" s="48">
        <v>1</v>
      </c>
      <c r="R70" s="49">
        <f t="shared" si="4"/>
        <v>2001</v>
      </c>
      <c r="S70" s="13"/>
    </row>
    <row r="71" spans="1:19" ht="12.75">
      <c r="A71" s="37">
        <v>65</v>
      </c>
      <c r="B71" s="26">
        <v>76</v>
      </c>
      <c r="C71" s="49" t="s">
        <v>102</v>
      </c>
      <c r="D71" s="50" t="s">
        <v>99</v>
      </c>
      <c r="E71" s="51">
        <v>1</v>
      </c>
      <c r="F71" s="49"/>
      <c r="G71" s="48">
        <v>2</v>
      </c>
      <c r="H71" s="52"/>
      <c r="I71" s="48"/>
      <c r="J71" s="48"/>
      <c r="K71" s="52">
        <v>0</v>
      </c>
      <c r="L71" s="52">
        <v>0</v>
      </c>
      <c r="M71" s="44">
        <v>0</v>
      </c>
      <c r="N71" s="45"/>
      <c r="O71" s="51">
        <v>2</v>
      </c>
      <c r="P71" s="53" t="s">
        <v>73</v>
      </c>
      <c r="Q71" s="48">
        <v>1</v>
      </c>
      <c r="R71" s="49"/>
      <c r="S71" s="13"/>
    </row>
    <row r="72" spans="1:19" ht="12.75">
      <c r="A72" s="37">
        <v>66</v>
      </c>
      <c r="B72" s="26">
        <v>77</v>
      </c>
      <c r="C72" s="49" t="s">
        <v>103</v>
      </c>
      <c r="D72" s="50" t="s">
        <v>104</v>
      </c>
      <c r="E72" s="51">
        <v>1</v>
      </c>
      <c r="F72" s="49">
        <v>1985</v>
      </c>
      <c r="G72" s="48">
        <v>1</v>
      </c>
      <c r="H72" s="52">
        <v>221493</v>
      </c>
      <c r="I72" s="48">
        <v>25</v>
      </c>
      <c r="J72" s="48">
        <v>4</v>
      </c>
      <c r="K72" s="52">
        <v>8859.72</v>
      </c>
      <c r="L72" s="52">
        <v>738.31</v>
      </c>
      <c r="M72" s="44">
        <f>H72-K72*(2007-F72)</f>
        <v>26579.160000000003</v>
      </c>
      <c r="N72" s="45"/>
      <c r="O72" s="51">
        <v>5</v>
      </c>
      <c r="P72" s="53">
        <v>124521126</v>
      </c>
      <c r="Q72" s="48">
        <v>1</v>
      </c>
      <c r="R72" s="49">
        <f aca="true" t="shared" si="5" ref="R72:R95">F72+I72</f>
        <v>2010</v>
      </c>
      <c r="S72" s="13"/>
    </row>
    <row r="73" spans="1:19" ht="12.75">
      <c r="A73" s="37">
        <v>67</v>
      </c>
      <c r="B73" s="26">
        <v>78</v>
      </c>
      <c r="C73" s="49" t="s">
        <v>105</v>
      </c>
      <c r="D73" s="50" t="s">
        <v>106</v>
      </c>
      <c r="E73" s="51">
        <v>1</v>
      </c>
      <c r="F73" s="49">
        <v>1940</v>
      </c>
      <c r="G73" s="48">
        <v>1</v>
      </c>
      <c r="H73" s="52">
        <v>29574</v>
      </c>
      <c r="I73" s="48">
        <v>59</v>
      </c>
      <c r="J73" s="48">
        <v>1.7</v>
      </c>
      <c r="K73" s="52">
        <v>0</v>
      </c>
      <c r="L73" s="52">
        <v>0</v>
      </c>
      <c r="M73" s="44">
        <v>0</v>
      </c>
      <c r="N73" s="45"/>
      <c r="O73" s="51">
        <v>10</v>
      </c>
      <c r="P73" s="53">
        <v>110000000</v>
      </c>
      <c r="Q73" s="48">
        <v>1</v>
      </c>
      <c r="R73" s="49">
        <f t="shared" si="5"/>
        <v>1999</v>
      </c>
      <c r="S73" s="13"/>
    </row>
    <row r="74" spans="1:19" ht="12.75">
      <c r="A74" s="37">
        <v>68</v>
      </c>
      <c r="B74" s="26">
        <v>79</v>
      </c>
      <c r="C74" s="49" t="s">
        <v>107</v>
      </c>
      <c r="D74" s="50" t="s">
        <v>108</v>
      </c>
      <c r="E74" s="51">
        <v>1</v>
      </c>
      <c r="F74" s="49">
        <v>1974</v>
      </c>
      <c r="G74" s="48">
        <v>1</v>
      </c>
      <c r="H74" s="52">
        <v>64671</v>
      </c>
      <c r="I74" s="48">
        <v>25</v>
      </c>
      <c r="J74" s="48">
        <v>4</v>
      </c>
      <c r="K74" s="52">
        <v>0</v>
      </c>
      <c r="L74" s="52">
        <v>0</v>
      </c>
      <c r="M74" s="44">
        <v>0</v>
      </c>
      <c r="N74" s="45"/>
      <c r="O74" s="51">
        <v>5</v>
      </c>
      <c r="P74" s="53">
        <v>124521126</v>
      </c>
      <c r="Q74" s="48">
        <v>1</v>
      </c>
      <c r="R74" s="49">
        <f t="shared" si="5"/>
        <v>1999</v>
      </c>
      <c r="S74" s="13"/>
    </row>
    <row r="75" spans="1:19" ht="12.75">
      <c r="A75" s="37">
        <v>69</v>
      </c>
      <c r="B75" s="26">
        <v>80</v>
      </c>
      <c r="C75" s="49" t="s">
        <v>109</v>
      </c>
      <c r="D75" s="50" t="s">
        <v>110</v>
      </c>
      <c r="E75" s="51">
        <v>1</v>
      </c>
      <c r="F75" s="49">
        <v>1972</v>
      </c>
      <c r="G75" s="48">
        <v>1</v>
      </c>
      <c r="H75" s="52">
        <v>7457</v>
      </c>
      <c r="I75" s="48">
        <v>27</v>
      </c>
      <c r="J75" s="48">
        <v>3.7</v>
      </c>
      <c r="K75" s="52">
        <v>0</v>
      </c>
      <c r="L75" s="52">
        <v>0</v>
      </c>
      <c r="M75" s="44">
        <v>0</v>
      </c>
      <c r="N75" s="45"/>
      <c r="O75" s="51">
        <v>5</v>
      </c>
      <c r="P75" s="53">
        <v>142897030</v>
      </c>
      <c r="Q75" s="48">
        <v>1</v>
      </c>
      <c r="R75" s="49">
        <f t="shared" si="5"/>
        <v>1999</v>
      </c>
      <c r="S75" s="13"/>
    </row>
    <row r="76" spans="1:19" ht="12.75">
      <c r="A76" s="37">
        <v>70</v>
      </c>
      <c r="B76" s="26">
        <v>81</v>
      </c>
      <c r="C76" s="49" t="s">
        <v>111</v>
      </c>
      <c r="D76" s="50" t="s">
        <v>112</v>
      </c>
      <c r="E76" s="51">
        <v>1</v>
      </c>
      <c r="F76" s="49">
        <v>2003</v>
      </c>
      <c r="G76" s="48">
        <v>1</v>
      </c>
      <c r="H76" s="52">
        <v>144109</v>
      </c>
      <c r="I76" s="48">
        <v>27</v>
      </c>
      <c r="J76" s="48">
        <v>3.7</v>
      </c>
      <c r="K76" s="52">
        <v>5332.033</v>
      </c>
      <c r="L76" s="52">
        <v>444.33608333333336</v>
      </c>
      <c r="M76" s="44">
        <f>H76-K76*(2007-F76)</f>
        <v>122780.868</v>
      </c>
      <c r="N76" s="45"/>
      <c r="O76" s="51">
        <v>5</v>
      </c>
      <c r="P76" s="53">
        <v>142897030</v>
      </c>
      <c r="Q76" s="48">
        <v>1</v>
      </c>
      <c r="R76" s="49">
        <f t="shared" si="5"/>
        <v>2030</v>
      </c>
      <c r="S76" s="13"/>
    </row>
    <row r="77" spans="1:19" ht="12.75">
      <c r="A77" s="37">
        <v>71</v>
      </c>
      <c r="B77" s="26">
        <v>82</v>
      </c>
      <c r="C77" s="49" t="s">
        <v>113</v>
      </c>
      <c r="D77" s="50" t="s">
        <v>114</v>
      </c>
      <c r="E77" s="51">
        <v>1</v>
      </c>
      <c r="F77" s="49">
        <v>1971</v>
      </c>
      <c r="G77" s="48">
        <v>1</v>
      </c>
      <c r="H77" s="52">
        <v>6760</v>
      </c>
      <c r="I77" s="48">
        <v>25</v>
      </c>
      <c r="J77" s="48">
        <v>4</v>
      </c>
      <c r="K77" s="52">
        <v>0</v>
      </c>
      <c r="L77" s="52">
        <v>0</v>
      </c>
      <c r="M77" s="44">
        <v>0</v>
      </c>
      <c r="N77" s="45"/>
      <c r="O77" s="51">
        <v>5</v>
      </c>
      <c r="P77" s="53">
        <v>142897030</v>
      </c>
      <c r="Q77" s="48">
        <v>1</v>
      </c>
      <c r="R77" s="49">
        <f t="shared" si="5"/>
        <v>1996</v>
      </c>
      <c r="S77" s="13"/>
    </row>
    <row r="78" spans="1:19" ht="12.75">
      <c r="A78" s="37">
        <v>72</v>
      </c>
      <c r="B78" s="26">
        <v>83</v>
      </c>
      <c r="C78" s="49" t="s">
        <v>115</v>
      </c>
      <c r="D78" s="50" t="s">
        <v>116</v>
      </c>
      <c r="E78" s="51">
        <v>1</v>
      </c>
      <c r="F78" s="49">
        <v>1996</v>
      </c>
      <c r="G78" s="48">
        <v>2</v>
      </c>
      <c r="H78" s="52">
        <v>1076</v>
      </c>
      <c r="I78" s="48">
        <v>8</v>
      </c>
      <c r="J78" s="48">
        <v>12.5</v>
      </c>
      <c r="K78" s="52">
        <v>0</v>
      </c>
      <c r="L78" s="52">
        <v>0</v>
      </c>
      <c r="M78" s="44">
        <v>0</v>
      </c>
      <c r="N78" s="45"/>
      <c r="O78" s="51">
        <v>4</v>
      </c>
      <c r="P78" s="53">
        <v>142912010</v>
      </c>
      <c r="Q78" s="48">
        <v>1</v>
      </c>
      <c r="R78" s="49">
        <f t="shared" si="5"/>
        <v>2004</v>
      </c>
      <c r="S78" s="13"/>
    </row>
    <row r="79" spans="1:19" ht="12.75">
      <c r="A79" s="37">
        <v>73</v>
      </c>
      <c r="B79" s="26">
        <v>84</v>
      </c>
      <c r="C79" s="49" t="s">
        <v>117</v>
      </c>
      <c r="D79" s="50" t="s">
        <v>118</v>
      </c>
      <c r="E79" s="51">
        <v>1</v>
      </c>
      <c r="F79" s="49">
        <v>1970</v>
      </c>
      <c r="G79" s="48">
        <v>1</v>
      </c>
      <c r="H79" s="52">
        <v>661843</v>
      </c>
      <c r="I79" s="48">
        <v>59</v>
      </c>
      <c r="J79" s="48">
        <v>1.7</v>
      </c>
      <c r="K79" s="52">
        <v>11251.330999999998</v>
      </c>
      <c r="L79" s="52">
        <v>937.6109166666665</v>
      </c>
      <c r="M79" s="44">
        <f>H79-K79*(2007-F79)</f>
        <v>245543.75300000008</v>
      </c>
      <c r="N79" s="45"/>
      <c r="O79" s="51">
        <v>10</v>
      </c>
      <c r="P79" s="53">
        <v>110000000</v>
      </c>
      <c r="Q79" s="48">
        <v>1</v>
      </c>
      <c r="R79" s="49">
        <f t="shared" si="5"/>
        <v>2029</v>
      </c>
      <c r="S79" s="13"/>
    </row>
    <row r="80" spans="1:19" ht="12.75">
      <c r="A80" s="37">
        <v>74</v>
      </c>
      <c r="B80" s="26">
        <v>86</v>
      </c>
      <c r="C80" s="49" t="s">
        <v>119</v>
      </c>
      <c r="D80" s="50" t="s">
        <v>227</v>
      </c>
      <c r="E80" s="51">
        <v>1</v>
      </c>
      <c r="F80" s="49">
        <v>1970</v>
      </c>
      <c r="G80" s="48">
        <v>1</v>
      </c>
      <c r="H80" s="52">
        <v>4386</v>
      </c>
      <c r="I80" s="48">
        <v>27</v>
      </c>
      <c r="J80" s="48">
        <v>3.7</v>
      </c>
      <c r="K80" s="52">
        <v>0</v>
      </c>
      <c r="L80" s="52">
        <v>0</v>
      </c>
      <c r="M80" s="44">
        <v>0</v>
      </c>
      <c r="N80" s="45"/>
      <c r="O80" s="51">
        <v>5</v>
      </c>
      <c r="P80" s="53">
        <v>142897030</v>
      </c>
      <c r="Q80" s="48">
        <v>1</v>
      </c>
      <c r="R80" s="49">
        <f t="shared" si="5"/>
        <v>1997</v>
      </c>
      <c r="S80" s="13"/>
    </row>
    <row r="81" spans="1:19" s="82" customFormat="1" ht="12.75">
      <c r="A81" s="37">
        <v>75</v>
      </c>
      <c r="B81" s="26">
        <v>86</v>
      </c>
      <c r="C81" s="49" t="s">
        <v>119</v>
      </c>
      <c r="D81" s="50" t="s">
        <v>227</v>
      </c>
      <c r="E81" s="51">
        <v>1</v>
      </c>
      <c r="F81" s="49">
        <v>1970</v>
      </c>
      <c r="G81" s="48">
        <v>1</v>
      </c>
      <c r="H81" s="52">
        <v>4387</v>
      </c>
      <c r="I81" s="48">
        <v>27</v>
      </c>
      <c r="J81" s="48">
        <v>3.7</v>
      </c>
      <c r="K81" s="52">
        <v>0</v>
      </c>
      <c r="L81" s="52">
        <v>0</v>
      </c>
      <c r="M81" s="44">
        <v>0</v>
      </c>
      <c r="N81" s="45"/>
      <c r="O81" s="51">
        <v>5</v>
      </c>
      <c r="P81" s="53">
        <v>142897030</v>
      </c>
      <c r="Q81" s="48">
        <v>1</v>
      </c>
      <c r="R81" s="49">
        <f t="shared" si="5"/>
        <v>1997</v>
      </c>
      <c r="S81" s="13"/>
    </row>
    <row r="82" spans="1:19" ht="12.75">
      <c r="A82" s="37">
        <v>76</v>
      </c>
      <c r="B82" s="26">
        <v>88</v>
      </c>
      <c r="C82" s="49" t="s">
        <v>121</v>
      </c>
      <c r="D82" s="50" t="s">
        <v>120</v>
      </c>
      <c r="E82" s="51">
        <v>1</v>
      </c>
      <c r="F82" s="49">
        <v>1984</v>
      </c>
      <c r="G82" s="48">
        <v>1</v>
      </c>
      <c r="H82" s="52">
        <v>6319</v>
      </c>
      <c r="I82" s="48">
        <v>27</v>
      </c>
      <c r="J82" s="48">
        <v>3.7</v>
      </c>
      <c r="K82" s="52">
        <v>233.80300000000003</v>
      </c>
      <c r="L82" s="52">
        <v>19.483583333333335</v>
      </c>
      <c r="M82" s="44">
        <f>H82-K82*(2007-F82)</f>
        <v>941.530999999999</v>
      </c>
      <c r="N82" s="45"/>
      <c r="O82" s="51">
        <v>5</v>
      </c>
      <c r="P82" s="53">
        <v>142897030</v>
      </c>
      <c r="Q82" s="48">
        <v>1</v>
      </c>
      <c r="R82" s="49">
        <f t="shared" si="5"/>
        <v>2011</v>
      </c>
      <c r="S82" s="13"/>
    </row>
    <row r="83" spans="1:19" ht="12.75">
      <c r="A83" s="37">
        <v>77</v>
      </c>
      <c r="B83" s="26">
        <v>89</v>
      </c>
      <c r="C83" s="49" t="s">
        <v>122</v>
      </c>
      <c r="D83" s="50" t="s">
        <v>166</v>
      </c>
      <c r="E83" s="51">
        <v>1</v>
      </c>
      <c r="F83" s="49">
        <v>1970</v>
      </c>
      <c r="G83" s="48">
        <v>1</v>
      </c>
      <c r="H83" s="52">
        <v>44290</v>
      </c>
      <c r="I83" s="48">
        <v>25</v>
      </c>
      <c r="J83" s="48">
        <v>4</v>
      </c>
      <c r="K83" s="52">
        <v>0</v>
      </c>
      <c r="L83" s="52">
        <v>0</v>
      </c>
      <c r="M83" s="44">
        <v>0</v>
      </c>
      <c r="N83" s="45"/>
      <c r="O83" s="51">
        <v>5</v>
      </c>
      <c r="P83" s="53">
        <v>142897030</v>
      </c>
      <c r="Q83" s="48">
        <v>1</v>
      </c>
      <c r="R83" s="49">
        <f t="shared" si="5"/>
        <v>1995</v>
      </c>
      <c r="S83" s="13"/>
    </row>
    <row r="84" spans="1:19" ht="12.75">
      <c r="A84" s="37">
        <v>78</v>
      </c>
      <c r="B84" s="26">
        <v>95</v>
      </c>
      <c r="C84" s="49" t="s">
        <v>123</v>
      </c>
      <c r="D84" s="50" t="s">
        <v>124</v>
      </c>
      <c r="E84" s="51">
        <v>1</v>
      </c>
      <c r="F84" s="49">
        <v>1984</v>
      </c>
      <c r="G84" s="48">
        <v>1</v>
      </c>
      <c r="H84" s="52">
        <v>213045</v>
      </c>
      <c r="I84" s="48">
        <v>25</v>
      </c>
      <c r="J84" s="48">
        <v>4</v>
      </c>
      <c r="K84" s="52">
        <v>8521.8</v>
      </c>
      <c r="L84" s="52">
        <v>710.15</v>
      </c>
      <c r="M84" s="44">
        <f>H84-K84*(2007-F84)</f>
        <v>17043.600000000006</v>
      </c>
      <c r="N84" s="45"/>
      <c r="O84" s="51">
        <v>5</v>
      </c>
      <c r="P84" s="53">
        <v>124521126</v>
      </c>
      <c r="Q84" s="48">
        <v>1</v>
      </c>
      <c r="R84" s="49">
        <f t="shared" si="5"/>
        <v>2009</v>
      </c>
      <c r="S84" s="13"/>
    </row>
    <row r="85" spans="1:19" ht="12.75">
      <c r="A85" s="37">
        <v>79</v>
      </c>
      <c r="B85" s="26">
        <v>96</v>
      </c>
      <c r="C85" s="49" t="s">
        <v>125</v>
      </c>
      <c r="D85" s="50" t="s">
        <v>126</v>
      </c>
      <c r="E85" s="51">
        <v>1</v>
      </c>
      <c r="F85" s="49">
        <v>1990</v>
      </c>
      <c r="G85" s="48">
        <v>1</v>
      </c>
      <c r="H85" s="52">
        <v>16319</v>
      </c>
      <c r="I85" s="48">
        <v>25</v>
      </c>
      <c r="J85" s="48">
        <v>4</v>
      </c>
      <c r="K85" s="52">
        <v>652.76</v>
      </c>
      <c r="L85" s="52">
        <v>54.39666666666667</v>
      </c>
      <c r="M85" s="44">
        <f>H85-K85*(2007-F85)</f>
        <v>5222.08</v>
      </c>
      <c r="N85" s="45"/>
      <c r="O85" s="51">
        <v>5</v>
      </c>
      <c r="P85" s="53">
        <v>124521126</v>
      </c>
      <c r="Q85" s="48">
        <v>1</v>
      </c>
      <c r="R85" s="49">
        <f t="shared" si="5"/>
        <v>2015</v>
      </c>
      <c r="S85" s="13"/>
    </row>
    <row r="86" spans="1:19" ht="12.75">
      <c r="A86" s="37">
        <v>80</v>
      </c>
      <c r="B86" s="26">
        <v>97</v>
      </c>
      <c r="C86" s="49" t="s">
        <v>127</v>
      </c>
      <c r="D86" s="50" t="s">
        <v>128</v>
      </c>
      <c r="E86" s="51">
        <v>1</v>
      </c>
      <c r="F86" s="49">
        <v>1970</v>
      </c>
      <c r="G86" s="48">
        <v>1</v>
      </c>
      <c r="H86" s="52">
        <v>84734</v>
      </c>
      <c r="I86" s="48">
        <v>25</v>
      </c>
      <c r="J86" s="48">
        <v>4</v>
      </c>
      <c r="K86" s="52">
        <v>0</v>
      </c>
      <c r="L86" s="52">
        <v>0</v>
      </c>
      <c r="M86" s="44">
        <v>0</v>
      </c>
      <c r="N86" s="45"/>
      <c r="O86" s="51">
        <v>5</v>
      </c>
      <c r="P86" s="53">
        <v>124521126</v>
      </c>
      <c r="Q86" s="48">
        <v>1</v>
      </c>
      <c r="R86" s="49">
        <f t="shared" si="5"/>
        <v>1995</v>
      </c>
      <c r="S86" s="13"/>
    </row>
    <row r="87" spans="1:19" ht="12.75">
      <c r="A87" s="37">
        <v>81</v>
      </c>
      <c r="B87" s="26">
        <v>98</v>
      </c>
      <c r="C87" s="49" t="s">
        <v>129</v>
      </c>
      <c r="D87" s="50" t="s">
        <v>130</v>
      </c>
      <c r="E87" s="51">
        <v>1</v>
      </c>
      <c r="F87" s="49">
        <v>1987</v>
      </c>
      <c r="G87" s="48">
        <v>1</v>
      </c>
      <c r="H87" s="52">
        <v>119767</v>
      </c>
      <c r="I87" s="48">
        <v>25</v>
      </c>
      <c r="J87" s="48">
        <v>4</v>
      </c>
      <c r="K87" s="52">
        <v>4790.68</v>
      </c>
      <c r="L87" s="52">
        <v>399.22333333333336</v>
      </c>
      <c r="M87" s="44">
        <f>H87-K87*(2007-F87)</f>
        <v>23953.399999999994</v>
      </c>
      <c r="N87" s="45"/>
      <c r="O87" s="51">
        <v>5</v>
      </c>
      <c r="P87" s="53">
        <v>124521126</v>
      </c>
      <c r="Q87" s="48">
        <v>1</v>
      </c>
      <c r="R87" s="49">
        <f t="shared" si="5"/>
        <v>2012</v>
      </c>
      <c r="S87" s="13"/>
    </row>
    <row r="88" spans="1:19" ht="12.75">
      <c r="A88" s="37">
        <v>82</v>
      </c>
      <c r="B88" s="26">
        <v>99</v>
      </c>
      <c r="C88" s="49" t="s">
        <v>131</v>
      </c>
      <c r="D88" s="50" t="s">
        <v>132</v>
      </c>
      <c r="E88" s="51">
        <v>1</v>
      </c>
      <c r="F88" s="49">
        <v>1985</v>
      </c>
      <c r="G88" s="48">
        <v>1</v>
      </c>
      <c r="H88" s="52">
        <v>1185938</v>
      </c>
      <c r="I88" s="48">
        <v>40</v>
      </c>
      <c r="J88" s="48">
        <v>2.5</v>
      </c>
      <c r="K88" s="52">
        <v>29648.45</v>
      </c>
      <c r="L88" s="52">
        <v>2470.704166666667</v>
      </c>
      <c r="M88" s="44">
        <f>H88-K88*(2007-F88)</f>
        <v>533672.1</v>
      </c>
      <c r="N88" s="45"/>
      <c r="O88" s="51">
        <v>8</v>
      </c>
      <c r="P88" s="53">
        <v>110000000</v>
      </c>
      <c r="Q88" s="48">
        <v>1</v>
      </c>
      <c r="R88" s="49">
        <f t="shared" si="5"/>
        <v>2025</v>
      </c>
      <c r="S88" s="13"/>
    </row>
    <row r="89" spans="1:19" ht="12.75">
      <c r="A89" s="37">
        <v>83</v>
      </c>
      <c r="B89" s="26">
        <v>100</v>
      </c>
      <c r="C89" s="49" t="s">
        <v>133</v>
      </c>
      <c r="D89" s="50" t="s">
        <v>134</v>
      </c>
      <c r="E89" s="51">
        <v>1</v>
      </c>
      <c r="F89" s="49">
        <v>1975</v>
      </c>
      <c r="G89" s="48">
        <v>1</v>
      </c>
      <c r="H89" s="52">
        <v>16833</v>
      </c>
      <c r="I89" s="48">
        <v>27</v>
      </c>
      <c r="J89" s="48">
        <v>3.7</v>
      </c>
      <c r="K89" s="52">
        <v>0</v>
      </c>
      <c r="L89" s="52">
        <v>0</v>
      </c>
      <c r="M89" s="44">
        <v>0</v>
      </c>
      <c r="N89" s="45"/>
      <c r="O89" s="51">
        <v>5</v>
      </c>
      <c r="P89" s="53">
        <v>142897030</v>
      </c>
      <c r="Q89" s="48">
        <v>1</v>
      </c>
      <c r="R89" s="49">
        <f t="shared" si="5"/>
        <v>2002</v>
      </c>
      <c r="S89" s="13"/>
    </row>
    <row r="90" spans="1:19" ht="12.75">
      <c r="A90" s="37">
        <v>84</v>
      </c>
      <c r="B90" s="26">
        <v>101</v>
      </c>
      <c r="C90" s="49" t="s">
        <v>133</v>
      </c>
      <c r="D90" s="50" t="s">
        <v>134</v>
      </c>
      <c r="E90" s="51">
        <v>1</v>
      </c>
      <c r="F90" s="49">
        <v>1983</v>
      </c>
      <c r="G90" s="48">
        <v>1</v>
      </c>
      <c r="H90" s="52">
        <v>16833</v>
      </c>
      <c r="I90" s="48">
        <v>27</v>
      </c>
      <c r="J90" s="48">
        <v>3.7</v>
      </c>
      <c r="K90" s="52">
        <v>622.821</v>
      </c>
      <c r="L90" s="52">
        <v>51.90175</v>
      </c>
      <c r="M90" s="44">
        <f>H90-K90*(2007-F90)</f>
        <v>1885.2959999999985</v>
      </c>
      <c r="N90" s="45"/>
      <c r="O90" s="51">
        <v>5</v>
      </c>
      <c r="P90" s="53">
        <v>142897030</v>
      </c>
      <c r="Q90" s="48">
        <v>1</v>
      </c>
      <c r="R90" s="49">
        <f t="shared" si="5"/>
        <v>2010</v>
      </c>
      <c r="S90" s="13"/>
    </row>
    <row r="91" spans="1:19" ht="12.75">
      <c r="A91" s="37">
        <v>85</v>
      </c>
      <c r="B91" s="26">
        <v>101</v>
      </c>
      <c r="C91" s="49" t="s">
        <v>133</v>
      </c>
      <c r="D91" s="50" t="s">
        <v>134</v>
      </c>
      <c r="E91" s="51">
        <v>1</v>
      </c>
      <c r="F91" s="49">
        <v>1983</v>
      </c>
      <c r="G91" s="48">
        <v>1</v>
      </c>
      <c r="H91" s="52">
        <v>77899</v>
      </c>
      <c r="I91" s="48">
        <v>27</v>
      </c>
      <c r="J91" s="48">
        <v>3.7</v>
      </c>
      <c r="K91" s="52">
        <v>2882.263</v>
      </c>
      <c r="L91" s="52">
        <v>240.18858333333333</v>
      </c>
      <c r="M91" s="44">
        <f>H91-K91*(2007-F91)</f>
        <v>8724.687999999995</v>
      </c>
      <c r="N91" s="45"/>
      <c r="O91" s="51">
        <v>5</v>
      </c>
      <c r="P91" s="53">
        <v>142897030</v>
      </c>
      <c r="Q91" s="48">
        <v>1</v>
      </c>
      <c r="R91" s="49">
        <f t="shared" si="5"/>
        <v>2010</v>
      </c>
      <c r="S91" s="13"/>
    </row>
    <row r="92" spans="1:19" ht="12.75">
      <c r="A92" s="37">
        <v>86</v>
      </c>
      <c r="B92" s="26">
        <v>103</v>
      </c>
      <c r="C92" s="49" t="s">
        <v>135</v>
      </c>
      <c r="D92" s="50" t="s">
        <v>134</v>
      </c>
      <c r="E92" s="51">
        <v>9</v>
      </c>
      <c r="F92" s="49">
        <v>2005</v>
      </c>
      <c r="G92" s="48">
        <v>2</v>
      </c>
      <c r="H92" s="52">
        <v>534000</v>
      </c>
      <c r="I92" s="48">
        <v>10</v>
      </c>
      <c r="J92" s="48">
        <v>10</v>
      </c>
      <c r="K92" s="52">
        <v>53400</v>
      </c>
      <c r="L92" s="52">
        <v>4432</v>
      </c>
      <c r="M92" s="44">
        <f>H92-K92*(2007-F92)</f>
        <v>427200</v>
      </c>
      <c r="N92" s="45"/>
      <c r="O92" s="51">
        <v>5</v>
      </c>
      <c r="P92" s="53">
        <v>142897030</v>
      </c>
      <c r="Q92" s="48">
        <v>1</v>
      </c>
      <c r="R92" s="49">
        <f t="shared" si="5"/>
        <v>2015</v>
      </c>
      <c r="S92" s="13"/>
    </row>
    <row r="93" spans="1:19" ht="12.75">
      <c r="A93" s="37">
        <v>87</v>
      </c>
      <c r="B93" s="26">
        <v>104</v>
      </c>
      <c r="C93" s="49" t="s">
        <v>136</v>
      </c>
      <c r="D93" s="50" t="s">
        <v>134</v>
      </c>
      <c r="E93" s="51">
        <v>1</v>
      </c>
      <c r="F93" s="49">
        <v>1994</v>
      </c>
      <c r="G93" s="48">
        <v>1</v>
      </c>
      <c r="H93" s="52">
        <v>9446</v>
      </c>
      <c r="I93" s="48">
        <v>10</v>
      </c>
      <c r="J93" s="48">
        <v>10</v>
      </c>
      <c r="K93" s="52">
        <v>0</v>
      </c>
      <c r="L93" s="52">
        <v>0</v>
      </c>
      <c r="M93" s="44">
        <v>0</v>
      </c>
      <c r="N93" s="45"/>
      <c r="O93" s="51">
        <v>5</v>
      </c>
      <c r="P93" s="53">
        <v>142897030</v>
      </c>
      <c r="Q93" s="48">
        <v>1</v>
      </c>
      <c r="R93" s="49">
        <f t="shared" si="5"/>
        <v>2004</v>
      </c>
      <c r="S93" s="13"/>
    </row>
    <row r="94" spans="1:19" ht="12.75">
      <c r="A94" s="37">
        <v>88</v>
      </c>
      <c r="B94" s="26">
        <v>104</v>
      </c>
      <c r="C94" s="49" t="s">
        <v>136</v>
      </c>
      <c r="D94" s="50" t="s">
        <v>134</v>
      </c>
      <c r="E94" s="51"/>
      <c r="F94" s="49">
        <v>1994</v>
      </c>
      <c r="G94" s="48"/>
      <c r="H94" s="52">
        <v>9446</v>
      </c>
      <c r="I94" s="48">
        <v>10</v>
      </c>
      <c r="J94" s="48">
        <v>10</v>
      </c>
      <c r="K94" s="52">
        <v>0</v>
      </c>
      <c r="L94" s="52">
        <v>0</v>
      </c>
      <c r="M94" s="44">
        <v>0</v>
      </c>
      <c r="N94" s="45"/>
      <c r="O94" s="51">
        <v>5</v>
      </c>
      <c r="P94" s="53">
        <v>142897030</v>
      </c>
      <c r="Q94" s="48">
        <v>1</v>
      </c>
      <c r="R94" s="49">
        <f t="shared" si="5"/>
        <v>2004</v>
      </c>
      <c r="S94" s="13"/>
    </row>
    <row r="95" spans="1:19" ht="12.75">
      <c r="A95" s="37">
        <v>89</v>
      </c>
      <c r="B95" s="26">
        <v>105</v>
      </c>
      <c r="C95" s="49" t="s">
        <v>137</v>
      </c>
      <c r="D95" s="50" t="s">
        <v>134</v>
      </c>
      <c r="E95" s="51">
        <v>1</v>
      </c>
      <c r="F95" s="49">
        <v>1986</v>
      </c>
      <c r="G95" s="48">
        <v>2</v>
      </c>
      <c r="H95" s="52">
        <v>5249</v>
      </c>
      <c r="I95" s="48">
        <v>8</v>
      </c>
      <c r="J95" s="48">
        <v>12.5</v>
      </c>
      <c r="K95" s="52">
        <v>0</v>
      </c>
      <c r="L95" s="52">
        <v>0</v>
      </c>
      <c r="M95" s="44">
        <v>0</v>
      </c>
      <c r="N95" s="45"/>
      <c r="O95" s="51">
        <v>4</v>
      </c>
      <c r="P95" s="53">
        <v>142912010</v>
      </c>
      <c r="Q95" s="48">
        <v>1</v>
      </c>
      <c r="R95" s="49">
        <f t="shared" si="5"/>
        <v>1994</v>
      </c>
      <c r="S95" s="13"/>
    </row>
    <row r="96" spans="1:19" ht="12.75">
      <c r="A96" s="37">
        <v>90</v>
      </c>
      <c r="B96" s="26">
        <v>106</v>
      </c>
      <c r="C96" s="49" t="s">
        <v>94</v>
      </c>
      <c r="D96" s="50" t="s">
        <v>134</v>
      </c>
      <c r="E96" s="51">
        <v>1</v>
      </c>
      <c r="F96" s="49">
        <v>1996</v>
      </c>
      <c r="G96" s="48">
        <v>1</v>
      </c>
      <c r="H96" s="52">
        <v>2332</v>
      </c>
      <c r="I96" s="48">
        <v>10</v>
      </c>
      <c r="J96" s="48">
        <v>10</v>
      </c>
      <c r="K96" s="52">
        <v>0</v>
      </c>
      <c r="L96" s="52">
        <v>0</v>
      </c>
      <c r="M96" s="44">
        <v>0</v>
      </c>
      <c r="N96" s="45"/>
      <c r="O96" s="51">
        <v>5</v>
      </c>
      <c r="P96" s="53">
        <v>142897030</v>
      </c>
      <c r="Q96" s="48">
        <v>1</v>
      </c>
      <c r="R96" s="49">
        <v>2007</v>
      </c>
      <c r="S96" s="13"/>
    </row>
    <row r="97" spans="1:19" ht="12.75">
      <c r="A97" s="37">
        <v>91</v>
      </c>
      <c r="B97" s="26">
        <v>106</v>
      </c>
      <c r="C97" s="49" t="s">
        <v>138</v>
      </c>
      <c r="D97" s="50" t="s">
        <v>134</v>
      </c>
      <c r="E97" s="51">
        <v>1</v>
      </c>
      <c r="F97" s="49">
        <v>1996</v>
      </c>
      <c r="G97" s="48">
        <v>1</v>
      </c>
      <c r="H97" s="52">
        <v>2332</v>
      </c>
      <c r="I97" s="48">
        <v>10</v>
      </c>
      <c r="J97" s="48">
        <v>10</v>
      </c>
      <c r="K97" s="52">
        <v>0</v>
      </c>
      <c r="L97" s="52">
        <v>0</v>
      </c>
      <c r="M97" s="44">
        <v>0</v>
      </c>
      <c r="N97" s="45"/>
      <c r="O97" s="51">
        <v>5</v>
      </c>
      <c r="P97" s="53">
        <v>142897030</v>
      </c>
      <c r="Q97" s="48">
        <v>1</v>
      </c>
      <c r="R97" s="49">
        <v>2007</v>
      </c>
      <c r="S97" s="13"/>
    </row>
    <row r="98" spans="1:19" ht="12.75">
      <c r="A98" s="37">
        <v>92</v>
      </c>
      <c r="B98" s="26">
        <v>108</v>
      </c>
      <c r="C98" s="49" t="s">
        <v>139</v>
      </c>
      <c r="D98" s="50" t="s">
        <v>134</v>
      </c>
      <c r="E98" s="51">
        <v>1</v>
      </c>
      <c r="F98" s="49"/>
      <c r="G98" s="48">
        <v>1</v>
      </c>
      <c r="H98" s="52"/>
      <c r="I98" s="48"/>
      <c r="J98" s="48"/>
      <c r="K98" s="52">
        <v>0</v>
      </c>
      <c r="L98" s="52">
        <v>0</v>
      </c>
      <c r="M98" s="44">
        <v>0</v>
      </c>
      <c r="N98" s="45"/>
      <c r="O98" s="51">
        <v>2</v>
      </c>
      <c r="P98" s="53" t="s">
        <v>73</v>
      </c>
      <c r="Q98" s="48"/>
      <c r="R98" s="49"/>
      <c r="S98" s="13"/>
    </row>
    <row r="99" spans="1:19" ht="12.75">
      <c r="A99" s="37">
        <v>93</v>
      </c>
      <c r="B99" s="26">
        <v>109</v>
      </c>
      <c r="C99" s="49" t="s">
        <v>140</v>
      </c>
      <c r="D99" s="50" t="s">
        <v>134</v>
      </c>
      <c r="E99" s="51">
        <v>1</v>
      </c>
      <c r="F99" s="49">
        <v>1967</v>
      </c>
      <c r="G99" s="48">
        <v>1</v>
      </c>
      <c r="H99" s="52">
        <v>38932</v>
      </c>
      <c r="I99" s="48">
        <v>25</v>
      </c>
      <c r="J99" s="48">
        <v>4</v>
      </c>
      <c r="K99" s="52">
        <v>0</v>
      </c>
      <c r="L99" s="52">
        <v>0</v>
      </c>
      <c r="M99" s="44">
        <v>0</v>
      </c>
      <c r="N99" s="45"/>
      <c r="O99" s="51">
        <v>5</v>
      </c>
      <c r="P99" s="53">
        <v>142897030</v>
      </c>
      <c r="Q99" s="48">
        <v>1</v>
      </c>
      <c r="R99" s="49">
        <f>F99+I99</f>
        <v>1992</v>
      </c>
      <c r="S99" s="13"/>
    </row>
    <row r="100" spans="1:19" ht="12.75">
      <c r="A100" s="37">
        <v>94</v>
      </c>
      <c r="B100" s="26">
        <v>110</v>
      </c>
      <c r="C100" s="49" t="s">
        <v>141</v>
      </c>
      <c r="D100" s="50" t="s">
        <v>134</v>
      </c>
      <c r="E100" s="51">
        <v>1</v>
      </c>
      <c r="F100" s="49"/>
      <c r="G100" s="48">
        <v>1</v>
      </c>
      <c r="H100" s="52">
        <v>196229</v>
      </c>
      <c r="I100" s="48"/>
      <c r="J100" s="48"/>
      <c r="K100" s="52">
        <v>0</v>
      </c>
      <c r="L100" s="52">
        <v>0</v>
      </c>
      <c r="M100" s="44">
        <v>0</v>
      </c>
      <c r="N100" s="45"/>
      <c r="O100" s="51">
        <v>5</v>
      </c>
      <c r="P100" s="53">
        <v>142897030</v>
      </c>
      <c r="Q100" s="48"/>
      <c r="R100" s="49"/>
      <c r="S100" s="13"/>
    </row>
    <row r="101" spans="1:19" ht="12.75">
      <c r="A101" s="37">
        <v>95</v>
      </c>
      <c r="B101" s="26">
        <v>111</v>
      </c>
      <c r="C101" s="49" t="s">
        <v>142</v>
      </c>
      <c r="D101" s="50" t="s">
        <v>144</v>
      </c>
      <c r="E101" s="51">
        <v>1</v>
      </c>
      <c r="F101" s="49">
        <v>1966</v>
      </c>
      <c r="G101" s="48">
        <v>1</v>
      </c>
      <c r="H101" s="52">
        <v>105684</v>
      </c>
      <c r="I101" s="48">
        <v>59</v>
      </c>
      <c r="J101" s="48">
        <v>1.7</v>
      </c>
      <c r="K101" s="52">
        <v>1796.628</v>
      </c>
      <c r="L101" s="52">
        <v>149.719</v>
      </c>
      <c r="M101" s="44">
        <f>H101-K101*(2007-F101)</f>
        <v>32022.252000000008</v>
      </c>
      <c r="N101" s="45"/>
      <c r="O101" s="51">
        <v>10</v>
      </c>
      <c r="P101" s="53">
        <v>110000000</v>
      </c>
      <c r="Q101" s="48">
        <v>1</v>
      </c>
      <c r="R101" s="49">
        <f aca="true" t="shared" si="6" ref="R101:R112">F101+I101</f>
        <v>2025</v>
      </c>
      <c r="S101" s="13"/>
    </row>
    <row r="102" spans="1:19" ht="12.75">
      <c r="A102" s="37">
        <v>96</v>
      </c>
      <c r="B102" s="26">
        <v>112</v>
      </c>
      <c r="C102" s="49" t="s">
        <v>143</v>
      </c>
      <c r="D102" s="50" t="s">
        <v>144</v>
      </c>
      <c r="E102" s="51">
        <v>1</v>
      </c>
      <c r="F102" s="49">
        <v>1966</v>
      </c>
      <c r="G102" s="48">
        <v>1</v>
      </c>
      <c r="H102" s="52">
        <v>12084</v>
      </c>
      <c r="I102" s="48">
        <v>27</v>
      </c>
      <c r="J102" s="48">
        <v>3.7</v>
      </c>
      <c r="K102" s="52">
        <v>0</v>
      </c>
      <c r="L102" s="52">
        <v>0</v>
      </c>
      <c r="M102" s="44">
        <v>0</v>
      </c>
      <c r="N102" s="45"/>
      <c r="O102" s="51">
        <v>5</v>
      </c>
      <c r="P102" s="53">
        <v>142897030</v>
      </c>
      <c r="Q102" s="48">
        <v>1</v>
      </c>
      <c r="R102" s="49">
        <f t="shared" si="6"/>
        <v>1993</v>
      </c>
      <c r="S102" s="13"/>
    </row>
    <row r="103" spans="1:19" ht="12.75">
      <c r="A103" s="37">
        <v>97</v>
      </c>
      <c r="B103" s="26">
        <v>113</v>
      </c>
      <c r="C103" s="49" t="s">
        <v>145</v>
      </c>
      <c r="D103" s="50" t="s">
        <v>144</v>
      </c>
      <c r="E103" s="51">
        <v>1</v>
      </c>
      <c r="F103" s="49">
        <v>2002</v>
      </c>
      <c r="G103" s="48">
        <v>1</v>
      </c>
      <c r="H103" s="52">
        <v>89875</v>
      </c>
      <c r="I103" s="48">
        <v>27</v>
      </c>
      <c r="J103" s="48">
        <v>3.7</v>
      </c>
      <c r="K103" s="52">
        <v>3325.375</v>
      </c>
      <c r="L103" s="52">
        <v>277.1145833333333</v>
      </c>
      <c r="M103" s="44">
        <f>H103-K103*(2007-F103)</f>
        <v>73248.125</v>
      </c>
      <c r="N103" s="45"/>
      <c r="O103" s="51">
        <v>5</v>
      </c>
      <c r="P103" s="53">
        <v>142897030</v>
      </c>
      <c r="Q103" s="48">
        <v>1</v>
      </c>
      <c r="R103" s="49">
        <f t="shared" si="6"/>
        <v>2029</v>
      </c>
      <c r="S103" s="13"/>
    </row>
    <row r="104" spans="1:19" ht="12.75">
      <c r="A104" s="37">
        <v>98</v>
      </c>
      <c r="B104" s="26">
        <v>114</v>
      </c>
      <c r="C104" s="49" t="s">
        <v>146</v>
      </c>
      <c r="D104" s="50" t="s">
        <v>144</v>
      </c>
      <c r="E104" s="51">
        <v>1</v>
      </c>
      <c r="F104" s="49">
        <v>1976</v>
      </c>
      <c r="G104" s="48">
        <v>1</v>
      </c>
      <c r="H104" s="52">
        <v>5487</v>
      </c>
      <c r="I104" s="48">
        <v>27</v>
      </c>
      <c r="J104" s="48">
        <v>3.7</v>
      </c>
      <c r="K104" s="52">
        <v>0</v>
      </c>
      <c r="L104" s="52">
        <v>0</v>
      </c>
      <c r="M104" s="44">
        <v>0</v>
      </c>
      <c r="N104" s="45"/>
      <c r="O104" s="51">
        <v>5</v>
      </c>
      <c r="P104" s="53">
        <v>142897030</v>
      </c>
      <c r="Q104" s="48">
        <v>1</v>
      </c>
      <c r="R104" s="49">
        <f t="shared" si="6"/>
        <v>2003</v>
      </c>
      <c r="S104" s="13"/>
    </row>
    <row r="105" spans="1:19" ht="12.75">
      <c r="A105" s="37">
        <v>99</v>
      </c>
      <c r="B105" s="26">
        <v>115</v>
      </c>
      <c r="C105" s="49" t="s">
        <v>146</v>
      </c>
      <c r="D105" s="50" t="s">
        <v>144</v>
      </c>
      <c r="E105" s="51">
        <v>1</v>
      </c>
      <c r="F105" s="49">
        <v>1975</v>
      </c>
      <c r="G105" s="48">
        <v>1</v>
      </c>
      <c r="H105" s="52">
        <v>5131</v>
      </c>
      <c r="I105" s="48">
        <v>27</v>
      </c>
      <c r="J105" s="48">
        <v>3.7</v>
      </c>
      <c r="K105" s="52">
        <v>0</v>
      </c>
      <c r="L105" s="52">
        <v>0</v>
      </c>
      <c r="M105" s="44">
        <v>0</v>
      </c>
      <c r="N105" s="45"/>
      <c r="O105" s="51">
        <v>5</v>
      </c>
      <c r="P105" s="53">
        <v>142897030</v>
      </c>
      <c r="Q105" s="48">
        <v>1</v>
      </c>
      <c r="R105" s="49">
        <f t="shared" si="6"/>
        <v>2002</v>
      </c>
      <c r="S105" s="13"/>
    </row>
    <row r="106" spans="1:19" ht="12.75">
      <c r="A106" s="37">
        <v>100</v>
      </c>
      <c r="B106" s="26">
        <v>116</v>
      </c>
      <c r="C106" s="49" t="s">
        <v>147</v>
      </c>
      <c r="D106" s="50" t="s">
        <v>144</v>
      </c>
      <c r="E106" s="51">
        <v>1</v>
      </c>
      <c r="F106" s="49">
        <v>1986</v>
      </c>
      <c r="G106" s="48">
        <v>1</v>
      </c>
      <c r="H106" s="52">
        <v>13755</v>
      </c>
      <c r="I106" s="48">
        <v>27</v>
      </c>
      <c r="J106" s="48">
        <v>3.7</v>
      </c>
      <c r="K106" s="52">
        <v>508.935</v>
      </c>
      <c r="L106" s="52">
        <v>42.41125</v>
      </c>
      <c r="M106" s="44">
        <f>H106-K106*(2007-F106)</f>
        <v>3067.365</v>
      </c>
      <c r="N106" s="45"/>
      <c r="O106" s="51">
        <v>5</v>
      </c>
      <c r="P106" s="53">
        <v>142897030</v>
      </c>
      <c r="Q106" s="48">
        <v>1</v>
      </c>
      <c r="R106" s="49">
        <f t="shared" si="6"/>
        <v>2013</v>
      </c>
      <c r="S106" s="13"/>
    </row>
    <row r="107" spans="1:19" ht="12.75">
      <c r="A107" s="37">
        <v>101</v>
      </c>
      <c r="B107" s="26">
        <v>117</v>
      </c>
      <c r="C107" s="49" t="s">
        <v>148</v>
      </c>
      <c r="D107" s="50" t="s">
        <v>144</v>
      </c>
      <c r="E107" s="51">
        <v>1</v>
      </c>
      <c r="F107" s="49">
        <v>1985</v>
      </c>
      <c r="G107" s="48">
        <v>1</v>
      </c>
      <c r="H107" s="52">
        <v>9903</v>
      </c>
      <c r="I107" s="48">
        <v>27</v>
      </c>
      <c r="J107" s="48">
        <v>3.7</v>
      </c>
      <c r="K107" s="52">
        <v>366.411</v>
      </c>
      <c r="L107" s="52">
        <v>30.53425</v>
      </c>
      <c r="M107" s="44">
        <f>H107-K107*(2007-F107)</f>
        <v>1841.9579999999996</v>
      </c>
      <c r="N107" s="45"/>
      <c r="O107" s="51">
        <v>5</v>
      </c>
      <c r="P107" s="53">
        <v>142897030</v>
      </c>
      <c r="Q107" s="48">
        <v>1</v>
      </c>
      <c r="R107" s="49">
        <f t="shared" si="6"/>
        <v>2012</v>
      </c>
      <c r="S107" s="13"/>
    </row>
    <row r="108" spans="1:19" ht="12.75">
      <c r="A108" s="37">
        <v>102</v>
      </c>
      <c r="B108" s="26">
        <v>118</v>
      </c>
      <c r="C108" s="49" t="s">
        <v>149</v>
      </c>
      <c r="D108" s="50" t="s">
        <v>150</v>
      </c>
      <c r="E108" s="51">
        <v>1</v>
      </c>
      <c r="F108" s="49">
        <v>1998</v>
      </c>
      <c r="G108" s="48">
        <v>1</v>
      </c>
      <c r="H108" s="52">
        <v>13459</v>
      </c>
      <c r="I108" s="48">
        <v>27</v>
      </c>
      <c r="J108" s="48">
        <v>3.7</v>
      </c>
      <c r="K108" s="52">
        <v>497.983</v>
      </c>
      <c r="L108" s="52">
        <v>41.498583333333336</v>
      </c>
      <c r="M108" s="44">
        <f>H108-K108*(2007-F108)</f>
        <v>8977.153</v>
      </c>
      <c r="N108" s="45"/>
      <c r="O108" s="51">
        <v>5</v>
      </c>
      <c r="P108" s="53">
        <v>142897030</v>
      </c>
      <c r="Q108" s="48">
        <v>1</v>
      </c>
      <c r="R108" s="49">
        <f t="shared" si="6"/>
        <v>2025</v>
      </c>
      <c r="S108" s="13"/>
    </row>
    <row r="109" spans="1:19" ht="12.75" hidden="1">
      <c r="A109" s="37">
        <v>103</v>
      </c>
      <c r="B109" s="26">
        <v>119</v>
      </c>
      <c r="C109" s="49" t="s">
        <v>151</v>
      </c>
      <c r="D109" s="50" t="s">
        <v>150</v>
      </c>
      <c r="E109" s="51">
        <v>1</v>
      </c>
      <c r="F109" s="49">
        <v>1993</v>
      </c>
      <c r="G109" s="48">
        <v>1</v>
      </c>
      <c r="H109" s="52">
        <v>2444</v>
      </c>
      <c r="I109" s="48">
        <v>27</v>
      </c>
      <c r="J109" s="48">
        <v>3.7</v>
      </c>
      <c r="K109" s="52">
        <v>90.42800000000001</v>
      </c>
      <c r="L109" s="52">
        <v>7.535666666666668</v>
      </c>
      <c r="M109" s="44">
        <f>H109-K109*(2007-F109)</f>
        <v>1178.0079999999998</v>
      </c>
      <c r="N109" s="45"/>
      <c r="O109" s="51">
        <v>5</v>
      </c>
      <c r="P109" s="53">
        <v>142897030</v>
      </c>
      <c r="Q109" s="48">
        <v>1</v>
      </c>
      <c r="R109" s="49">
        <f t="shared" si="6"/>
        <v>2020</v>
      </c>
      <c r="S109" s="13"/>
    </row>
    <row r="110" spans="1:19" ht="12.75" hidden="1">
      <c r="A110" s="37">
        <v>104</v>
      </c>
      <c r="B110" s="26">
        <v>120</v>
      </c>
      <c r="C110" s="49" t="s">
        <v>152</v>
      </c>
      <c r="D110" s="50" t="s">
        <v>150</v>
      </c>
      <c r="E110" s="51">
        <v>1</v>
      </c>
      <c r="F110" s="49">
        <v>1992</v>
      </c>
      <c r="G110" s="48">
        <v>1</v>
      </c>
      <c r="H110" s="52">
        <v>2451</v>
      </c>
      <c r="I110" s="48">
        <v>27</v>
      </c>
      <c r="J110" s="48">
        <v>3.7</v>
      </c>
      <c r="K110" s="52">
        <v>90.68700000000001</v>
      </c>
      <c r="L110" s="52">
        <v>7.557250000000001</v>
      </c>
      <c r="M110" s="44">
        <f>H110-K110*(2007-F110)</f>
        <v>1090.6949999999997</v>
      </c>
      <c r="N110" s="45"/>
      <c r="O110" s="51">
        <v>5</v>
      </c>
      <c r="P110" s="53">
        <v>142897030</v>
      </c>
      <c r="Q110" s="48">
        <v>1</v>
      </c>
      <c r="R110" s="49">
        <f t="shared" si="6"/>
        <v>2019</v>
      </c>
      <c r="S110" s="13"/>
    </row>
    <row r="111" spans="1:19" ht="12.75">
      <c r="A111" s="37">
        <v>105</v>
      </c>
      <c r="B111" s="26">
        <v>121</v>
      </c>
      <c r="C111" s="49" t="s">
        <v>153</v>
      </c>
      <c r="D111" s="50" t="s">
        <v>150</v>
      </c>
      <c r="E111" s="51">
        <v>1</v>
      </c>
      <c r="F111" s="49">
        <v>1966</v>
      </c>
      <c r="G111" s="48">
        <v>1</v>
      </c>
      <c r="H111" s="52">
        <v>45050</v>
      </c>
      <c r="I111" s="48">
        <v>25</v>
      </c>
      <c r="J111" s="48">
        <v>4</v>
      </c>
      <c r="K111" s="52">
        <v>0</v>
      </c>
      <c r="L111" s="52">
        <v>0</v>
      </c>
      <c r="M111" s="44">
        <v>0</v>
      </c>
      <c r="N111" s="45"/>
      <c r="O111" s="51">
        <v>5</v>
      </c>
      <c r="P111" s="53">
        <v>142897030</v>
      </c>
      <c r="Q111" s="48">
        <v>1</v>
      </c>
      <c r="R111" s="49">
        <f t="shared" si="6"/>
        <v>1991</v>
      </c>
      <c r="S111" s="13"/>
    </row>
    <row r="112" spans="1:19" ht="12.75">
      <c r="A112" s="37">
        <v>106</v>
      </c>
      <c r="B112" s="26">
        <v>122</v>
      </c>
      <c r="C112" s="49" t="s">
        <v>154</v>
      </c>
      <c r="D112" s="50" t="s">
        <v>150</v>
      </c>
      <c r="E112" s="51">
        <v>1</v>
      </c>
      <c r="F112" s="49">
        <v>1975</v>
      </c>
      <c r="G112" s="48">
        <v>2</v>
      </c>
      <c r="H112" s="52">
        <v>3276</v>
      </c>
      <c r="I112" s="48">
        <v>8</v>
      </c>
      <c r="J112" s="48">
        <v>12.5</v>
      </c>
      <c r="K112" s="52">
        <v>0</v>
      </c>
      <c r="L112" s="52">
        <v>0</v>
      </c>
      <c r="M112" s="44">
        <v>0</v>
      </c>
      <c r="N112" s="45"/>
      <c r="O112" s="51">
        <v>4</v>
      </c>
      <c r="P112" s="53">
        <v>142912010</v>
      </c>
      <c r="Q112" s="48">
        <v>1</v>
      </c>
      <c r="R112" s="49">
        <f t="shared" si="6"/>
        <v>1983</v>
      </c>
      <c r="S112" s="13"/>
    </row>
    <row r="113" spans="1:19" ht="12.75">
      <c r="A113" s="37">
        <v>107</v>
      </c>
      <c r="B113" s="26">
        <v>123</v>
      </c>
      <c r="C113" s="49" t="s">
        <v>155</v>
      </c>
      <c r="D113" s="50" t="s">
        <v>150</v>
      </c>
      <c r="E113" s="51">
        <v>1</v>
      </c>
      <c r="F113" s="49"/>
      <c r="G113" s="48">
        <v>2</v>
      </c>
      <c r="H113" s="52"/>
      <c r="I113" s="48"/>
      <c r="J113" s="48"/>
      <c r="K113" s="52">
        <v>0</v>
      </c>
      <c r="L113" s="52">
        <v>0</v>
      </c>
      <c r="M113" s="44">
        <v>0</v>
      </c>
      <c r="N113" s="45"/>
      <c r="O113" s="51">
        <v>4</v>
      </c>
      <c r="P113" s="53">
        <v>142912010</v>
      </c>
      <c r="Q113" s="48"/>
      <c r="R113" s="49"/>
      <c r="S113" s="13"/>
    </row>
    <row r="114" spans="1:19" ht="12.75">
      <c r="A114" s="37">
        <v>108</v>
      </c>
      <c r="B114" s="26">
        <v>124</v>
      </c>
      <c r="C114" s="49" t="s">
        <v>156</v>
      </c>
      <c r="D114" s="50" t="s">
        <v>150</v>
      </c>
      <c r="E114" s="51">
        <v>1</v>
      </c>
      <c r="F114" s="49"/>
      <c r="G114" s="48">
        <v>1</v>
      </c>
      <c r="H114" s="52"/>
      <c r="I114" s="48"/>
      <c r="J114" s="48"/>
      <c r="K114" s="52">
        <v>0</v>
      </c>
      <c r="L114" s="52">
        <v>0</v>
      </c>
      <c r="M114" s="44">
        <v>0</v>
      </c>
      <c r="N114" s="45"/>
      <c r="O114" s="51">
        <v>4</v>
      </c>
      <c r="P114" s="53">
        <v>142912010</v>
      </c>
      <c r="Q114" s="48"/>
      <c r="R114" s="49"/>
      <c r="S114" s="13"/>
    </row>
    <row r="115" spans="1:19" ht="12.75">
      <c r="A115" s="37">
        <v>109</v>
      </c>
      <c r="B115" s="26">
        <v>125</v>
      </c>
      <c r="C115" s="49" t="s">
        <v>157</v>
      </c>
      <c r="D115" s="50" t="s">
        <v>150</v>
      </c>
      <c r="E115" s="51">
        <v>1</v>
      </c>
      <c r="F115" s="49"/>
      <c r="G115" s="48">
        <v>2</v>
      </c>
      <c r="H115" s="52"/>
      <c r="I115" s="48"/>
      <c r="J115" s="48"/>
      <c r="K115" s="52">
        <v>0</v>
      </c>
      <c r="L115" s="52">
        <v>0</v>
      </c>
      <c r="M115" s="44">
        <v>0</v>
      </c>
      <c r="N115" s="45"/>
      <c r="O115" s="51">
        <v>2</v>
      </c>
      <c r="P115" s="53" t="s">
        <v>73</v>
      </c>
      <c r="Q115" s="48"/>
      <c r="R115" s="49"/>
      <c r="S115" s="13"/>
    </row>
    <row r="116" spans="1:19" ht="12.75">
      <c r="A116" s="37">
        <v>110</v>
      </c>
      <c r="B116" s="26">
        <v>126</v>
      </c>
      <c r="C116" s="49" t="s">
        <v>158</v>
      </c>
      <c r="D116" s="50" t="s">
        <v>159</v>
      </c>
      <c r="E116" s="51">
        <v>1</v>
      </c>
      <c r="F116" s="49">
        <v>1960</v>
      </c>
      <c r="G116" s="48">
        <v>1</v>
      </c>
      <c r="H116" s="52">
        <v>297559</v>
      </c>
      <c r="I116" s="48">
        <v>25</v>
      </c>
      <c r="J116" s="48">
        <v>4</v>
      </c>
      <c r="K116" s="52">
        <v>0</v>
      </c>
      <c r="L116" s="52">
        <v>0</v>
      </c>
      <c r="M116" s="44">
        <v>0</v>
      </c>
      <c r="N116" s="45"/>
      <c r="O116" s="51">
        <v>5</v>
      </c>
      <c r="P116" s="53">
        <v>124521126</v>
      </c>
      <c r="Q116" s="48">
        <v>1</v>
      </c>
      <c r="R116" s="49">
        <f>F116+I116</f>
        <v>1985</v>
      </c>
      <c r="S116" s="13"/>
    </row>
    <row r="117" spans="1:19" ht="12.75">
      <c r="A117" s="37">
        <v>111</v>
      </c>
      <c r="B117" s="26">
        <v>126</v>
      </c>
      <c r="C117" s="49" t="s">
        <v>160</v>
      </c>
      <c r="D117" s="50" t="s">
        <v>161</v>
      </c>
      <c r="E117" s="51">
        <v>1</v>
      </c>
      <c r="F117" s="49">
        <v>1990</v>
      </c>
      <c r="G117" s="48">
        <v>1</v>
      </c>
      <c r="H117" s="52">
        <v>815959</v>
      </c>
      <c r="I117" s="48">
        <v>25</v>
      </c>
      <c r="J117" s="48">
        <v>4</v>
      </c>
      <c r="K117" s="52">
        <v>32638.36</v>
      </c>
      <c r="L117" s="52">
        <v>2719.8633333333332</v>
      </c>
      <c r="M117" s="44">
        <f>H117-K117*(2007-F117)</f>
        <v>261106.88</v>
      </c>
      <c r="N117" s="45"/>
      <c r="O117" s="51">
        <v>5</v>
      </c>
      <c r="P117" s="53">
        <v>124521126</v>
      </c>
      <c r="Q117" s="48">
        <v>1</v>
      </c>
      <c r="R117" s="49">
        <f>F117+I117</f>
        <v>2015</v>
      </c>
      <c r="S117" s="13"/>
    </row>
    <row r="118" spans="1:19" ht="12.75">
      <c r="A118" s="37">
        <v>112</v>
      </c>
      <c r="B118" s="26">
        <v>126</v>
      </c>
      <c r="C118" s="49" t="s">
        <v>162</v>
      </c>
      <c r="D118" s="50" t="s">
        <v>150</v>
      </c>
      <c r="E118" s="51">
        <v>1</v>
      </c>
      <c r="F118" s="49"/>
      <c r="G118" s="48">
        <v>1</v>
      </c>
      <c r="H118" s="52"/>
      <c r="I118" s="48"/>
      <c r="J118" s="48"/>
      <c r="K118" s="52">
        <v>0</v>
      </c>
      <c r="L118" s="52">
        <v>0</v>
      </c>
      <c r="M118" s="44">
        <v>0</v>
      </c>
      <c r="N118" s="45"/>
      <c r="O118" s="51">
        <v>5</v>
      </c>
      <c r="P118" s="53">
        <v>124521126</v>
      </c>
      <c r="Q118" s="48"/>
      <c r="R118" s="49"/>
      <c r="S118" s="13"/>
    </row>
    <row r="119" spans="1:19" ht="12.75">
      <c r="A119" s="37">
        <v>113</v>
      </c>
      <c r="B119" s="26">
        <v>129</v>
      </c>
      <c r="C119" s="49" t="s">
        <v>163</v>
      </c>
      <c r="D119" s="50" t="s">
        <v>164</v>
      </c>
      <c r="E119" s="51">
        <v>1</v>
      </c>
      <c r="F119" s="49">
        <v>1987</v>
      </c>
      <c r="G119" s="48">
        <v>1</v>
      </c>
      <c r="H119" s="52">
        <v>1018795</v>
      </c>
      <c r="I119" s="48">
        <v>59</v>
      </c>
      <c r="J119" s="48">
        <v>1.7</v>
      </c>
      <c r="K119" s="52">
        <v>17319.515</v>
      </c>
      <c r="L119" s="52">
        <v>1443.2929166666665</v>
      </c>
      <c r="M119" s="44">
        <f aca="true" t="shared" si="7" ref="M119:M125">H119-K119*(2007-F119)</f>
        <v>672404.7</v>
      </c>
      <c r="N119" s="45"/>
      <c r="O119" s="51">
        <v>10</v>
      </c>
      <c r="P119" s="53">
        <v>110000000</v>
      </c>
      <c r="Q119" s="48">
        <v>1</v>
      </c>
      <c r="R119" s="49">
        <f aca="true" t="shared" si="8" ref="R119:R134">F119+I119</f>
        <v>2046</v>
      </c>
      <c r="S119" s="13"/>
    </row>
    <row r="120" spans="1:19" ht="12.75">
      <c r="A120" s="37">
        <v>114</v>
      </c>
      <c r="B120" s="26">
        <v>130</v>
      </c>
      <c r="C120" s="49" t="s">
        <v>165</v>
      </c>
      <c r="D120" s="50" t="s">
        <v>166</v>
      </c>
      <c r="E120" s="51">
        <v>1</v>
      </c>
      <c r="F120" s="49">
        <v>1987</v>
      </c>
      <c r="G120" s="48">
        <v>1</v>
      </c>
      <c r="H120" s="52">
        <v>12169</v>
      </c>
      <c r="I120" s="48">
        <v>27</v>
      </c>
      <c r="J120" s="48">
        <v>3.7</v>
      </c>
      <c r="K120" s="52">
        <v>450.25300000000004</v>
      </c>
      <c r="L120" s="52">
        <v>37.52108333333334</v>
      </c>
      <c r="M120" s="44">
        <f t="shared" si="7"/>
        <v>3163.9399999999987</v>
      </c>
      <c r="N120" s="45"/>
      <c r="O120" s="51">
        <v>5</v>
      </c>
      <c r="P120" s="53">
        <v>142897030</v>
      </c>
      <c r="Q120" s="48">
        <v>1</v>
      </c>
      <c r="R120" s="49">
        <f t="shared" si="8"/>
        <v>2014</v>
      </c>
      <c r="S120" s="13"/>
    </row>
    <row r="121" spans="1:19" ht="12.75">
      <c r="A121" s="37">
        <v>115</v>
      </c>
      <c r="B121" s="26">
        <v>130</v>
      </c>
      <c r="C121" s="49" t="s">
        <v>165</v>
      </c>
      <c r="D121" s="50" t="s">
        <v>166</v>
      </c>
      <c r="E121" s="51">
        <v>1</v>
      </c>
      <c r="F121" s="49">
        <v>1987</v>
      </c>
      <c r="G121" s="48">
        <v>1</v>
      </c>
      <c r="H121" s="52">
        <v>12168</v>
      </c>
      <c r="I121" s="48">
        <v>27</v>
      </c>
      <c r="J121" s="48">
        <v>3.7</v>
      </c>
      <c r="K121" s="52">
        <v>450.216</v>
      </c>
      <c r="L121" s="52">
        <v>37.518</v>
      </c>
      <c r="M121" s="44">
        <f t="shared" si="7"/>
        <v>3163.6800000000003</v>
      </c>
      <c r="N121" s="45"/>
      <c r="O121" s="51">
        <v>5</v>
      </c>
      <c r="P121" s="53">
        <v>142897030</v>
      </c>
      <c r="Q121" s="48">
        <v>1</v>
      </c>
      <c r="R121" s="49">
        <f t="shared" si="8"/>
        <v>2014</v>
      </c>
      <c r="S121" s="13"/>
    </row>
    <row r="122" spans="1:19" ht="12.75">
      <c r="A122" s="37">
        <v>116</v>
      </c>
      <c r="B122" s="26">
        <v>133</v>
      </c>
      <c r="C122" s="49" t="s">
        <v>167</v>
      </c>
      <c r="D122" s="50" t="s">
        <v>166</v>
      </c>
      <c r="E122" s="51">
        <v>1</v>
      </c>
      <c r="F122" s="49">
        <v>1987</v>
      </c>
      <c r="G122" s="48">
        <v>1</v>
      </c>
      <c r="H122" s="52">
        <v>3475</v>
      </c>
      <c r="I122" s="48">
        <v>27</v>
      </c>
      <c r="J122" s="48">
        <v>3.7</v>
      </c>
      <c r="K122" s="52">
        <v>128.575</v>
      </c>
      <c r="L122" s="52">
        <v>10.714583333333332</v>
      </c>
      <c r="M122" s="44">
        <f t="shared" si="7"/>
        <v>903.5</v>
      </c>
      <c r="N122" s="45"/>
      <c r="O122" s="51">
        <v>5</v>
      </c>
      <c r="P122" s="53">
        <v>142897030</v>
      </c>
      <c r="Q122" s="48">
        <v>1</v>
      </c>
      <c r="R122" s="49">
        <f t="shared" si="8"/>
        <v>2014</v>
      </c>
      <c r="S122" s="13"/>
    </row>
    <row r="123" spans="1:19" ht="12.75">
      <c r="A123" s="37">
        <v>117</v>
      </c>
      <c r="B123" s="26">
        <v>134</v>
      </c>
      <c r="C123" s="49" t="s">
        <v>168</v>
      </c>
      <c r="D123" s="50" t="s">
        <v>166</v>
      </c>
      <c r="E123" s="51">
        <v>1</v>
      </c>
      <c r="F123" s="49">
        <v>1987</v>
      </c>
      <c r="G123" s="48">
        <v>1</v>
      </c>
      <c r="H123" s="52">
        <v>11957</v>
      </c>
      <c r="I123" s="48">
        <v>25</v>
      </c>
      <c r="J123" s="48">
        <v>4</v>
      </c>
      <c r="K123" s="52">
        <v>478.28</v>
      </c>
      <c r="L123" s="52">
        <v>39.85666666666666</v>
      </c>
      <c r="M123" s="44">
        <f t="shared" si="7"/>
        <v>2391.4000000000015</v>
      </c>
      <c r="N123" s="45"/>
      <c r="O123" s="51">
        <v>5</v>
      </c>
      <c r="P123" s="53">
        <v>142897030</v>
      </c>
      <c r="Q123" s="48">
        <v>1</v>
      </c>
      <c r="R123" s="49">
        <f t="shared" si="8"/>
        <v>2012</v>
      </c>
      <c r="S123" s="13"/>
    </row>
    <row r="124" spans="1:19" ht="12.75">
      <c r="A124" s="37">
        <v>118</v>
      </c>
      <c r="B124" s="26">
        <v>135</v>
      </c>
      <c r="C124" s="49" t="s">
        <v>169</v>
      </c>
      <c r="D124" s="50" t="s">
        <v>166</v>
      </c>
      <c r="E124" s="51">
        <v>1</v>
      </c>
      <c r="F124" s="49">
        <v>2002</v>
      </c>
      <c r="G124" s="48">
        <v>1</v>
      </c>
      <c r="H124" s="52">
        <v>44468</v>
      </c>
      <c r="I124" s="48">
        <v>10</v>
      </c>
      <c r="J124" s="48">
        <v>10</v>
      </c>
      <c r="K124" s="52">
        <v>4446.8</v>
      </c>
      <c r="L124" s="52">
        <v>370.56666666666666</v>
      </c>
      <c r="M124" s="44">
        <f t="shared" si="7"/>
        <v>22234</v>
      </c>
      <c r="N124" s="45"/>
      <c r="O124" s="51">
        <v>5</v>
      </c>
      <c r="P124" s="53">
        <v>142897030</v>
      </c>
      <c r="Q124" s="48">
        <v>1</v>
      </c>
      <c r="R124" s="49">
        <f t="shared" si="8"/>
        <v>2012</v>
      </c>
      <c r="S124" s="13"/>
    </row>
    <row r="125" spans="1:19" ht="12.75">
      <c r="A125" s="37">
        <v>119</v>
      </c>
      <c r="B125" s="26">
        <v>136</v>
      </c>
      <c r="C125" s="49" t="s">
        <v>170</v>
      </c>
      <c r="D125" s="50" t="s">
        <v>166</v>
      </c>
      <c r="E125" s="51">
        <v>5</v>
      </c>
      <c r="F125" s="49">
        <v>2004</v>
      </c>
      <c r="G125" s="48">
        <v>1</v>
      </c>
      <c r="H125" s="52">
        <v>27560</v>
      </c>
      <c r="I125" s="48">
        <v>10</v>
      </c>
      <c r="J125" s="48">
        <v>10</v>
      </c>
      <c r="K125" s="52">
        <v>2756</v>
      </c>
      <c r="L125" s="52">
        <v>229.66666666666666</v>
      </c>
      <c r="M125" s="44">
        <f t="shared" si="7"/>
        <v>19292</v>
      </c>
      <c r="N125" s="45"/>
      <c r="O125" s="51">
        <v>5</v>
      </c>
      <c r="P125" s="53">
        <v>142897030</v>
      </c>
      <c r="Q125" s="48">
        <v>5</v>
      </c>
      <c r="R125" s="49">
        <f t="shared" si="8"/>
        <v>2014</v>
      </c>
      <c r="S125" s="13"/>
    </row>
    <row r="126" spans="1:19" ht="12.75">
      <c r="A126" s="37">
        <v>120</v>
      </c>
      <c r="B126" s="26">
        <v>137</v>
      </c>
      <c r="C126" s="49" t="s">
        <v>171</v>
      </c>
      <c r="D126" s="50" t="s">
        <v>166</v>
      </c>
      <c r="E126" s="51">
        <v>1</v>
      </c>
      <c r="F126" s="49">
        <v>1987</v>
      </c>
      <c r="G126" s="48">
        <v>1</v>
      </c>
      <c r="H126" s="52">
        <v>1049</v>
      </c>
      <c r="I126" s="48">
        <v>8</v>
      </c>
      <c r="J126" s="48">
        <v>12.5</v>
      </c>
      <c r="K126" s="52">
        <v>0</v>
      </c>
      <c r="L126" s="52">
        <v>0</v>
      </c>
      <c r="M126" s="44">
        <v>0</v>
      </c>
      <c r="N126" s="45"/>
      <c r="O126" s="51">
        <v>4</v>
      </c>
      <c r="P126" s="53">
        <v>142912010</v>
      </c>
      <c r="Q126" s="48">
        <v>1</v>
      </c>
      <c r="R126" s="49">
        <f t="shared" si="8"/>
        <v>1995</v>
      </c>
      <c r="S126" s="13"/>
    </row>
    <row r="127" spans="1:19" ht="12.75">
      <c r="A127" s="37">
        <v>121</v>
      </c>
      <c r="B127" s="26">
        <v>137</v>
      </c>
      <c r="C127" s="49" t="s">
        <v>172</v>
      </c>
      <c r="D127" s="50" t="s">
        <v>166</v>
      </c>
      <c r="E127" s="51">
        <v>1</v>
      </c>
      <c r="F127" s="49">
        <v>1987</v>
      </c>
      <c r="G127" s="48">
        <v>1</v>
      </c>
      <c r="H127" s="52">
        <v>1049</v>
      </c>
      <c r="I127" s="48">
        <v>8</v>
      </c>
      <c r="J127" s="48">
        <v>12.5</v>
      </c>
      <c r="K127" s="52">
        <v>0</v>
      </c>
      <c r="L127" s="52">
        <v>0</v>
      </c>
      <c r="M127" s="44">
        <v>0</v>
      </c>
      <c r="N127" s="45"/>
      <c r="O127" s="51">
        <v>4</v>
      </c>
      <c r="P127" s="53">
        <v>142912010</v>
      </c>
      <c r="Q127" s="48">
        <v>1</v>
      </c>
      <c r="R127" s="49">
        <f t="shared" si="8"/>
        <v>1995</v>
      </c>
      <c r="S127" s="13"/>
    </row>
    <row r="128" spans="1:19" ht="12.75">
      <c r="A128" s="37">
        <v>122</v>
      </c>
      <c r="B128" s="26">
        <v>140</v>
      </c>
      <c r="C128" s="49" t="s">
        <v>173</v>
      </c>
      <c r="D128" s="50" t="s">
        <v>174</v>
      </c>
      <c r="E128" s="51">
        <v>1</v>
      </c>
      <c r="F128" s="49">
        <v>1961</v>
      </c>
      <c r="G128" s="48">
        <v>1</v>
      </c>
      <c r="H128" s="52">
        <v>4200</v>
      </c>
      <c r="I128" s="48">
        <v>25</v>
      </c>
      <c r="J128" s="48">
        <v>4</v>
      </c>
      <c r="K128" s="52">
        <v>0</v>
      </c>
      <c r="L128" s="52">
        <v>0</v>
      </c>
      <c r="M128" s="44">
        <v>0</v>
      </c>
      <c r="N128" s="45"/>
      <c r="O128" s="51">
        <v>5</v>
      </c>
      <c r="P128" s="53">
        <v>124521126</v>
      </c>
      <c r="Q128" s="48">
        <v>1</v>
      </c>
      <c r="R128" s="49">
        <f t="shared" si="8"/>
        <v>1986</v>
      </c>
      <c r="S128" s="13"/>
    </row>
    <row r="129" spans="1:19" ht="12.75">
      <c r="A129" s="37">
        <v>123</v>
      </c>
      <c r="B129" s="26">
        <v>141</v>
      </c>
      <c r="C129" s="49" t="s">
        <v>175</v>
      </c>
      <c r="D129" s="50" t="s">
        <v>176</v>
      </c>
      <c r="E129" s="51">
        <v>1</v>
      </c>
      <c r="F129" s="49">
        <v>1961</v>
      </c>
      <c r="G129" s="48">
        <v>1</v>
      </c>
      <c r="H129" s="52">
        <v>4100</v>
      </c>
      <c r="I129" s="48">
        <v>25</v>
      </c>
      <c r="J129" s="48">
        <v>4</v>
      </c>
      <c r="K129" s="52">
        <v>0</v>
      </c>
      <c r="L129" s="52">
        <v>0</v>
      </c>
      <c r="M129" s="44">
        <v>0</v>
      </c>
      <c r="N129" s="45"/>
      <c r="O129" s="51">
        <v>5</v>
      </c>
      <c r="P129" s="53">
        <v>124521126</v>
      </c>
      <c r="Q129" s="48">
        <v>1</v>
      </c>
      <c r="R129" s="49">
        <f t="shared" si="8"/>
        <v>1986</v>
      </c>
      <c r="S129" s="13"/>
    </row>
    <row r="130" spans="1:19" ht="12.75">
      <c r="A130" s="37">
        <v>124</v>
      </c>
      <c r="B130" s="26">
        <v>142</v>
      </c>
      <c r="C130" s="49" t="s">
        <v>177</v>
      </c>
      <c r="D130" s="50" t="s">
        <v>178</v>
      </c>
      <c r="E130" s="51">
        <v>1</v>
      </c>
      <c r="F130" s="49">
        <v>1961</v>
      </c>
      <c r="G130" s="48">
        <v>1</v>
      </c>
      <c r="H130" s="52">
        <v>2300</v>
      </c>
      <c r="I130" s="48">
        <v>25</v>
      </c>
      <c r="J130" s="48">
        <v>4</v>
      </c>
      <c r="K130" s="52">
        <v>0</v>
      </c>
      <c r="L130" s="52">
        <v>0</v>
      </c>
      <c r="M130" s="44">
        <v>0</v>
      </c>
      <c r="N130" s="45"/>
      <c r="O130" s="51">
        <v>5</v>
      </c>
      <c r="P130" s="53">
        <v>124521126</v>
      </c>
      <c r="Q130" s="48">
        <v>1</v>
      </c>
      <c r="R130" s="49">
        <f t="shared" si="8"/>
        <v>1986</v>
      </c>
      <c r="S130" s="13"/>
    </row>
    <row r="131" spans="1:19" ht="12.75">
      <c r="A131" s="37">
        <v>125</v>
      </c>
      <c r="B131" s="26">
        <v>143</v>
      </c>
      <c r="C131" s="49" t="s">
        <v>179</v>
      </c>
      <c r="D131" s="50" t="s">
        <v>180</v>
      </c>
      <c r="E131" s="51">
        <v>1</v>
      </c>
      <c r="F131" s="49">
        <v>1961</v>
      </c>
      <c r="G131" s="48">
        <v>1</v>
      </c>
      <c r="H131" s="52">
        <v>8206</v>
      </c>
      <c r="I131" s="48">
        <v>25</v>
      </c>
      <c r="J131" s="48">
        <v>4</v>
      </c>
      <c r="K131" s="52">
        <v>0</v>
      </c>
      <c r="L131" s="52">
        <v>0</v>
      </c>
      <c r="M131" s="44">
        <v>0</v>
      </c>
      <c r="N131" s="45"/>
      <c r="O131" s="51">
        <v>5</v>
      </c>
      <c r="P131" s="53">
        <v>124521126</v>
      </c>
      <c r="Q131" s="48">
        <v>1</v>
      </c>
      <c r="R131" s="49">
        <f t="shared" si="8"/>
        <v>1986</v>
      </c>
      <c r="S131" s="13"/>
    </row>
    <row r="132" spans="1:19" ht="12.75">
      <c r="A132" s="37">
        <v>126</v>
      </c>
      <c r="B132" s="26">
        <v>144</v>
      </c>
      <c r="C132" s="49" t="s">
        <v>181</v>
      </c>
      <c r="D132" s="50" t="s">
        <v>182</v>
      </c>
      <c r="E132" s="51">
        <v>1</v>
      </c>
      <c r="F132" s="49">
        <v>1956</v>
      </c>
      <c r="G132" s="48">
        <v>1</v>
      </c>
      <c r="H132" s="52">
        <v>22233</v>
      </c>
      <c r="I132" s="48">
        <v>40</v>
      </c>
      <c r="J132" s="48">
        <v>2.5</v>
      </c>
      <c r="K132" s="52">
        <v>0</v>
      </c>
      <c r="L132" s="52">
        <v>0</v>
      </c>
      <c r="M132" s="44">
        <v>0</v>
      </c>
      <c r="N132" s="45"/>
      <c r="O132" s="51">
        <v>8</v>
      </c>
      <c r="P132" s="53">
        <v>110000000</v>
      </c>
      <c r="Q132" s="48">
        <v>1</v>
      </c>
      <c r="R132" s="49">
        <f t="shared" si="8"/>
        <v>1996</v>
      </c>
      <c r="S132" s="13"/>
    </row>
    <row r="133" spans="1:19" ht="12.75">
      <c r="A133" s="37">
        <v>127</v>
      </c>
      <c r="B133" s="26">
        <v>145</v>
      </c>
      <c r="C133" s="49" t="s">
        <v>183</v>
      </c>
      <c r="D133" s="50" t="s">
        <v>184</v>
      </c>
      <c r="E133" s="51">
        <v>1</v>
      </c>
      <c r="F133" s="49">
        <v>1974</v>
      </c>
      <c r="G133" s="48">
        <v>1</v>
      </c>
      <c r="H133" s="52">
        <v>3600</v>
      </c>
      <c r="I133" s="48">
        <v>25</v>
      </c>
      <c r="J133" s="48">
        <v>4</v>
      </c>
      <c r="K133" s="52">
        <v>0</v>
      </c>
      <c r="L133" s="52">
        <v>0</v>
      </c>
      <c r="M133" s="44">
        <v>0</v>
      </c>
      <c r="N133" s="45"/>
      <c r="O133" s="51">
        <v>5</v>
      </c>
      <c r="P133" s="53">
        <v>124521126</v>
      </c>
      <c r="Q133" s="48">
        <v>1</v>
      </c>
      <c r="R133" s="49">
        <f t="shared" si="8"/>
        <v>1999</v>
      </c>
      <c r="S133" s="13"/>
    </row>
    <row r="134" spans="1:19" ht="12.75">
      <c r="A134" s="37">
        <v>128</v>
      </c>
      <c r="B134" s="26">
        <v>146</v>
      </c>
      <c r="C134" s="49" t="s">
        <v>185</v>
      </c>
      <c r="D134" s="50" t="s">
        <v>186</v>
      </c>
      <c r="E134" s="51">
        <v>1</v>
      </c>
      <c r="F134" s="49">
        <v>1974</v>
      </c>
      <c r="G134" s="48">
        <v>1</v>
      </c>
      <c r="H134" s="52">
        <v>22017</v>
      </c>
      <c r="I134" s="48">
        <v>25</v>
      </c>
      <c r="J134" s="48">
        <v>4</v>
      </c>
      <c r="K134" s="52">
        <v>0</v>
      </c>
      <c r="L134" s="52">
        <v>0</v>
      </c>
      <c r="M134" s="44">
        <v>0</v>
      </c>
      <c r="N134" s="45"/>
      <c r="O134" s="51">
        <v>5</v>
      </c>
      <c r="P134" s="53">
        <v>124521126</v>
      </c>
      <c r="Q134" s="48">
        <v>1</v>
      </c>
      <c r="R134" s="49">
        <f t="shared" si="8"/>
        <v>1999</v>
      </c>
      <c r="S134" s="13"/>
    </row>
    <row r="135" spans="1:19" ht="12.75">
      <c r="A135" s="37">
        <v>129</v>
      </c>
      <c r="B135" s="26">
        <v>147</v>
      </c>
      <c r="C135" s="49" t="s">
        <v>187</v>
      </c>
      <c r="D135" s="50" t="s">
        <v>188</v>
      </c>
      <c r="E135" s="51">
        <v>1</v>
      </c>
      <c r="F135" s="49">
        <v>1979</v>
      </c>
      <c r="G135" s="48">
        <v>1</v>
      </c>
      <c r="H135" s="52">
        <v>4182</v>
      </c>
      <c r="I135" s="48">
        <v>27</v>
      </c>
      <c r="J135" s="48">
        <v>3.7</v>
      </c>
      <c r="K135" s="52">
        <v>0</v>
      </c>
      <c r="L135" s="52">
        <v>0</v>
      </c>
      <c r="M135" s="44">
        <v>0</v>
      </c>
      <c r="N135" s="45"/>
      <c r="O135" s="51">
        <v>5</v>
      </c>
      <c r="P135" s="53">
        <v>142897030</v>
      </c>
      <c r="Q135" s="48">
        <v>1</v>
      </c>
      <c r="R135" s="49">
        <v>2007</v>
      </c>
      <c r="S135" s="13"/>
    </row>
    <row r="136" spans="1:19" ht="12.75">
      <c r="A136" s="37">
        <v>130</v>
      </c>
      <c r="B136" s="26">
        <v>148</v>
      </c>
      <c r="C136" s="49" t="s">
        <v>189</v>
      </c>
      <c r="D136" s="50" t="s">
        <v>188</v>
      </c>
      <c r="E136" s="51">
        <v>1</v>
      </c>
      <c r="F136" s="49">
        <v>2003</v>
      </c>
      <c r="G136" s="48">
        <v>1</v>
      </c>
      <c r="H136" s="52">
        <v>147370</v>
      </c>
      <c r="I136" s="48">
        <v>27</v>
      </c>
      <c r="J136" s="48">
        <v>3.7</v>
      </c>
      <c r="K136" s="52">
        <v>5452.69</v>
      </c>
      <c r="L136" s="52">
        <v>454.3908333333333</v>
      </c>
      <c r="M136" s="44">
        <f>H136-K136*(2007-F136)</f>
        <v>125559.24</v>
      </c>
      <c r="N136" s="45"/>
      <c r="O136" s="51">
        <v>5</v>
      </c>
      <c r="P136" s="53">
        <v>142897030</v>
      </c>
      <c r="Q136" s="48">
        <v>1</v>
      </c>
      <c r="R136" s="49">
        <f aca="true" t="shared" si="9" ref="R136:R163">F136+I136</f>
        <v>2030</v>
      </c>
      <c r="S136" s="13"/>
    </row>
    <row r="137" spans="1:19" ht="12.75">
      <c r="A137" s="37">
        <v>131</v>
      </c>
      <c r="B137" s="26">
        <v>149</v>
      </c>
      <c r="C137" s="49" t="s">
        <v>190</v>
      </c>
      <c r="D137" s="50" t="s">
        <v>188</v>
      </c>
      <c r="E137" s="51">
        <v>1</v>
      </c>
      <c r="F137" s="49">
        <v>1973</v>
      </c>
      <c r="G137" s="48">
        <v>1</v>
      </c>
      <c r="H137" s="52">
        <v>8301</v>
      </c>
      <c r="I137" s="48">
        <v>25</v>
      </c>
      <c r="J137" s="48">
        <v>4</v>
      </c>
      <c r="K137" s="52">
        <v>0</v>
      </c>
      <c r="L137" s="52">
        <v>0</v>
      </c>
      <c r="M137" s="44">
        <v>0</v>
      </c>
      <c r="N137" s="45"/>
      <c r="O137" s="51">
        <v>5</v>
      </c>
      <c r="P137" s="53">
        <v>142897030</v>
      </c>
      <c r="Q137" s="48">
        <v>1</v>
      </c>
      <c r="R137" s="49">
        <f t="shared" si="9"/>
        <v>1998</v>
      </c>
      <c r="S137" s="13"/>
    </row>
    <row r="138" spans="1:19" ht="12.75">
      <c r="A138" s="37">
        <v>132</v>
      </c>
      <c r="B138" s="26">
        <v>150</v>
      </c>
      <c r="C138" s="49" t="s">
        <v>191</v>
      </c>
      <c r="D138" s="50" t="s">
        <v>192</v>
      </c>
      <c r="E138" s="51">
        <v>1</v>
      </c>
      <c r="F138" s="49">
        <v>2004</v>
      </c>
      <c r="G138" s="48">
        <v>1</v>
      </c>
      <c r="H138" s="52"/>
      <c r="I138" s="48">
        <v>8</v>
      </c>
      <c r="J138" s="48">
        <v>12.5</v>
      </c>
      <c r="K138" s="52">
        <v>0</v>
      </c>
      <c r="L138" s="52">
        <v>0</v>
      </c>
      <c r="M138" s="44">
        <v>0</v>
      </c>
      <c r="N138" s="45"/>
      <c r="O138" s="51">
        <v>4</v>
      </c>
      <c r="P138" s="53">
        <v>142912010</v>
      </c>
      <c r="Q138" s="48">
        <v>1</v>
      </c>
      <c r="R138" s="49">
        <f t="shared" si="9"/>
        <v>2012</v>
      </c>
      <c r="S138" s="13"/>
    </row>
    <row r="139" spans="1:19" ht="12.75">
      <c r="A139" s="37">
        <v>133</v>
      </c>
      <c r="B139" s="26">
        <v>151</v>
      </c>
      <c r="C139" s="49" t="s">
        <v>193</v>
      </c>
      <c r="D139" s="50" t="s">
        <v>192</v>
      </c>
      <c r="E139" s="51">
        <v>1</v>
      </c>
      <c r="F139" s="49">
        <v>1976</v>
      </c>
      <c r="G139" s="48">
        <v>1</v>
      </c>
      <c r="H139" s="52">
        <v>28705</v>
      </c>
      <c r="I139" s="48">
        <v>8</v>
      </c>
      <c r="J139" s="48">
        <v>12.5</v>
      </c>
      <c r="K139" s="52">
        <v>0</v>
      </c>
      <c r="L139" s="52">
        <v>0</v>
      </c>
      <c r="M139" s="44">
        <v>0</v>
      </c>
      <c r="N139" s="45"/>
      <c r="O139" s="51">
        <v>4</v>
      </c>
      <c r="P139" s="53">
        <v>142912010</v>
      </c>
      <c r="Q139" s="48">
        <v>1</v>
      </c>
      <c r="R139" s="49">
        <f t="shared" si="9"/>
        <v>1984</v>
      </c>
      <c r="S139" s="13"/>
    </row>
    <row r="140" spans="1:19" ht="12.75">
      <c r="A140" s="37">
        <v>134</v>
      </c>
      <c r="B140" s="26">
        <v>152</v>
      </c>
      <c r="C140" s="49" t="s">
        <v>194</v>
      </c>
      <c r="D140" s="50" t="s">
        <v>192</v>
      </c>
      <c r="E140" s="51">
        <v>1</v>
      </c>
      <c r="F140" s="49"/>
      <c r="G140" s="48"/>
      <c r="H140" s="52"/>
      <c r="I140" s="48"/>
      <c r="J140" s="48"/>
      <c r="K140" s="52">
        <v>0</v>
      </c>
      <c r="L140" s="52">
        <v>0</v>
      </c>
      <c r="M140" s="44">
        <v>0</v>
      </c>
      <c r="N140" s="45"/>
      <c r="O140" s="51">
        <v>2</v>
      </c>
      <c r="P140" s="53" t="s">
        <v>73</v>
      </c>
      <c r="Q140" s="48"/>
      <c r="R140" s="49">
        <f t="shared" si="9"/>
        <v>0</v>
      </c>
      <c r="S140" s="13"/>
    </row>
    <row r="141" spans="1:19" ht="12.75">
      <c r="A141" s="37">
        <v>135</v>
      </c>
      <c r="B141" s="26">
        <v>153</v>
      </c>
      <c r="C141" s="49" t="s">
        <v>195</v>
      </c>
      <c r="D141" s="50" t="s">
        <v>196</v>
      </c>
      <c r="E141" s="51">
        <v>1</v>
      </c>
      <c r="F141" s="49">
        <v>1959</v>
      </c>
      <c r="G141" s="48">
        <v>1</v>
      </c>
      <c r="H141" s="52">
        <v>60204</v>
      </c>
      <c r="I141" s="48">
        <v>59</v>
      </c>
      <c r="J141" s="48">
        <v>1.7</v>
      </c>
      <c r="K141" s="52">
        <v>1023.4680000000001</v>
      </c>
      <c r="L141" s="52">
        <v>85.289</v>
      </c>
      <c r="M141" s="44">
        <f>H141-K141*(2007-F141)</f>
        <v>11077.535999999993</v>
      </c>
      <c r="N141" s="45"/>
      <c r="O141" s="51">
        <v>10</v>
      </c>
      <c r="P141" s="53">
        <v>110000000</v>
      </c>
      <c r="Q141" s="48">
        <v>1</v>
      </c>
      <c r="R141" s="49">
        <f t="shared" si="9"/>
        <v>2018</v>
      </c>
      <c r="S141" s="13"/>
    </row>
    <row r="142" spans="1:19" ht="12.75">
      <c r="A142" s="37">
        <v>136</v>
      </c>
      <c r="B142" s="26">
        <v>154</v>
      </c>
      <c r="C142" s="49" t="s">
        <v>197</v>
      </c>
      <c r="D142" s="50" t="s">
        <v>198</v>
      </c>
      <c r="E142" s="51">
        <v>1</v>
      </c>
      <c r="F142" s="49">
        <v>1960</v>
      </c>
      <c r="G142" s="48">
        <v>1</v>
      </c>
      <c r="H142" s="52">
        <v>3415</v>
      </c>
      <c r="I142" s="48">
        <v>27</v>
      </c>
      <c r="J142" s="48">
        <v>3.7</v>
      </c>
      <c r="K142" s="52">
        <v>0</v>
      </c>
      <c r="L142" s="52">
        <v>0</v>
      </c>
      <c r="M142" s="44"/>
      <c r="N142" s="45"/>
      <c r="O142" s="51">
        <v>5</v>
      </c>
      <c r="P142" s="53">
        <v>142897030</v>
      </c>
      <c r="Q142" s="48">
        <v>1</v>
      </c>
      <c r="R142" s="49">
        <f t="shared" si="9"/>
        <v>1987</v>
      </c>
      <c r="S142" s="13"/>
    </row>
    <row r="143" spans="1:19" ht="12.75">
      <c r="A143" s="37">
        <v>137</v>
      </c>
      <c r="B143" s="26">
        <v>154</v>
      </c>
      <c r="C143" s="49" t="s">
        <v>197</v>
      </c>
      <c r="D143" s="50" t="s">
        <v>198</v>
      </c>
      <c r="E143" s="51">
        <v>1</v>
      </c>
      <c r="F143" s="49">
        <v>1960</v>
      </c>
      <c r="G143" s="48">
        <v>1</v>
      </c>
      <c r="H143" s="52">
        <v>3415</v>
      </c>
      <c r="I143" s="48">
        <v>27</v>
      </c>
      <c r="J143" s="48">
        <v>3.7</v>
      </c>
      <c r="K143" s="52">
        <v>0</v>
      </c>
      <c r="L143" s="52">
        <v>0</v>
      </c>
      <c r="M143" s="44">
        <v>0</v>
      </c>
      <c r="N143" s="45"/>
      <c r="O143" s="51">
        <v>5</v>
      </c>
      <c r="P143" s="53">
        <v>142897030</v>
      </c>
      <c r="Q143" s="48">
        <v>1</v>
      </c>
      <c r="R143" s="49">
        <f t="shared" si="9"/>
        <v>1987</v>
      </c>
      <c r="S143" s="13"/>
    </row>
    <row r="144" spans="1:19" ht="12.75">
      <c r="A144" s="37">
        <v>138</v>
      </c>
      <c r="B144" s="26">
        <v>160</v>
      </c>
      <c r="C144" s="49" t="s">
        <v>199</v>
      </c>
      <c r="D144" s="50" t="s">
        <v>200</v>
      </c>
      <c r="E144" s="51">
        <v>1</v>
      </c>
      <c r="F144" s="49">
        <v>1966</v>
      </c>
      <c r="G144" s="48">
        <v>1</v>
      </c>
      <c r="H144" s="52">
        <v>37493</v>
      </c>
      <c r="I144" s="48">
        <v>25</v>
      </c>
      <c r="J144" s="48">
        <v>4</v>
      </c>
      <c r="K144" s="52">
        <v>0</v>
      </c>
      <c r="L144" s="52">
        <v>0</v>
      </c>
      <c r="M144" s="44">
        <v>0</v>
      </c>
      <c r="N144" s="45"/>
      <c r="O144" s="51">
        <v>5</v>
      </c>
      <c r="P144" s="53">
        <v>124521126</v>
      </c>
      <c r="Q144" s="48">
        <v>1</v>
      </c>
      <c r="R144" s="49">
        <f t="shared" si="9"/>
        <v>1991</v>
      </c>
      <c r="S144" s="13"/>
    </row>
    <row r="145" spans="1:19" ht="12.75">
      <c r="A145" s="37">
        <v>139</v>
      </c>
      <c r="B145" s="26">
        <v>161</v>
      </c>
      <c r="C145" s="49" t="s">
        <v>201</v>
      </c>
      <c r="D145" s="50" t="s">
        <v>202</v>
      </c>
      <c r="E145" s="51">
        <v>1</v>
      </c>
      <c r="F145" s="49">
        <v>1976</v>
      </c>
      <c r="G145" s="48">
        <v>1</v>
      </c>
      <c r="H145" s="52">
        <v>105118</v>
      </c>
      <c r="I145" s="48">
        <v>25</v>
      </c>
      <c r="J145" s="48">
        <v>4</v>
      </c>
      <c r="K145" s="52">
        <v>0</v>
      </c>
      <c r="L145" s="52">
        <v>0</v>
      </c>
      <c r="M145" s="44">
        <v>0</v>
      </c>
      <c r="N145" s="45"/>
      <c r="O145" s="51">
        <v>5</v>
      </c>
      <c r="P145" s="53">
        <v>124521126</v>
      </c>
      <c r="Q145" s="48">
        <v>1</v>
      </c>
      <c r="R145" s="49">
        <f t="shared" si="9"/>
        <v>2001</v>
      </c>
      <c r="S145" s="13"/>
    </row>
    <row r="146" spans="1:19" ht="12.75">
      <c r="A146" s="37">
        <v>140</v>
      </c>
      <c r="B146" s="26">
        <v>162</v>
      </c>
      <c r="C146" s="49" t="s">
        <v>203</v>
      </c>
      <c r="D146" s="50" t="s">
        <v>204</v>
      </c>
      <c r="E146" s="51">
        <v>1</v>
      </c>
      <c r="F146" s="49">
        <v>1979</v>
      </c>
      <c r="G146" s="48">
        <v>1</v>
      </c>
      <c r="H146" s="52">
        <v>24417</v>
      </c>
      <c r="I146" s="48">
        <v>59</v>
      </c>
      <c r="J146" s="48">
        <v>1.7</v>
      </c>
      <c r="K146" s="52">
        <v>415.089</v>
      </c>
      <c r="L146" s="52">
        <v>34.59075</v>
      </c>
      <c r="M146" s="44">
        <f>H146-K146*(2007-F146)</f>
        <v>12794.508</v>
      </c>
      <c r="N146" s="45"/>
      <c r="O146" s="51">
        <v>10</v>
      </c>
      <c r="P146" s="53">
        <v>110000000</v>
      </c>
      <c r="Q146" s="48">
        <v>1</v>
      </c>
      <c r="R146" s="49">
        <f t="shared" si="9"/>
        <v>2038</v>
      </c>
      <c r="S146" s="13"/>
    </row>
    <row r="147" spans="1:19" ht="12.75">
      <c r="A147" s="37">
        <v>141</v>
      </c>
      <c r="B147" s="26">
        <v>163</v>
      </c>
      <c r="C147" s="49" t="s">
        <v>205</v>
      </c>
      <c r="D147" s="50" t="s">
        <v>206</v>
      </c>
      <c r="E147" s="51">
        <v>1</v>
      </c>
      <c r="F147" s="49">
        <v>1961</v>
      </c>
      <c r="G147" s="48">
        <v>1</v>
      </c>
      <c r="H147" s="52">
        <v>7432</v>
      </c>
      <c r="I147" s="48">
        <v>27</v>
      </c>
      <c r="J147" s="48">
        <v>3.7</v>
      </c>
      <c r="K147" s="52">
        <v>0</v>
      </c>
      <c r="L147" s="52">
        <v>0</v>
      </c>
      <c r="M147" s="44">
        <v>0</v>
      </c>
      <c r="N147" s="45"/>
      <c r="O147" s="51">
        <v>5</v>
      </c>
      <c r="P147" s="53">
        <v>142897030</v>
      </c>
      <c r="Q147" s="48">
        <v>1</v>
      </c>
      <c r="R147" s="49">
        <f t="shared" si="9"/>
        <v>1988</v>
      </c>
      <c r="S147" s="13"/>
    </row>
    <row r="148" spans="1:19" ht="12.75">
      <c r="A148" s="37">
        <v>142</v>
      </c>
      <c r="B148" s="26">
        <v>164</v>
      </c>
      <c r="C148" s="49" t="s">
        <v>207</v>
      </c>
      <c r="D148" s="50" t="s">
        <v>206</v>
      </c>
      <c r="E148" s="51">
        <v>1</v>
      </c>
      <c r="F148" s="49">
        <v>1961</v>
      </c>
      <c r="G148" s="48">
        <v>1</v>
      </c>
      <c r="H148" s="52">
        <v>8743</v>
      </c>
      <c r="I148" s="48">
        <v>27</v>
      </c>
      <c r="J148" s="48">
        <v>3.7</v>
      </c>
      <c r="K148" s="52">
        <v>0</v>
      </c>
      <c r="L148" s="52">
        <v>0</v>
      </c>
      <c r="M148" s="44">
        <v>0</v>
      </c>
      <c r="N148" s="45"/>
      <c r="O148" s="51">
        <v>5</v>
      </c>
      <c r="P148" s="53">
        <v>142897030</v>
      </c>
      <c r="Q148" s="48">
        <v>1</v>
      </c>
      <c r="R148" s="49">
        <f t="shared" si="9"/>
        <v>1988</v>
      </c>
      <c r="S148" s="13"/>
    </row>
    <row r="149" spans="1:19" ht="12.75">
      <c r="A149" s="37">
        <v>143</v>
      </c>
      <c r="B149" s="26">
        <v>165</v>
      </c>
      <c r="C149" s="49" t="s">
        <v>208</v>
      </c>
      <c r="D149" s="50" t="s">
        <v>206</v>
      </c>
      <c r="E149" s="51">
        <v>1</v>
      </c>
      <c r="F149" s="49">
        <v>1968</v>
      </c>
      <c r="G149" s="48">
        <v>1</v>
      </c>
      <c r="H149" s="52">
        <v>31807</v>
      </c>
      <c r="I149" s="48">
        <v>25</v>
      </c>
      <c r="J149" s="48">
        <v>4</v>
      </c>
      <c r="K149" s="52">
        <v>0</v>
      </c>
      <c r="L149" s="52">
        <v>0</v>
      </c>
      <c r="M149" s="44">
        <v>0</v>
      </c>
      <c r="N149" s="45"/>
      <c r="O149" s="51">
        <v>5</v>
      </c>
      <c r="P149" s="53">
        <v>142897030</v>
      </c>
      <c r="Q149" s="48">
        <v>1</v>
      </c>
      <c r="R149" s="49">
        <f t="shared" si="9"/>
        <v>1993</v>
      </c>
      <c r="S149" s="13"/>
    </row>
    <row r="150" spans="1:19" ht="12.75">
      <c r="A150" s="37">
        <v>144</v>
      </c>
      <c r="B150" s="26">
        <v>167</v>
      </c>
      <c r="C150" s="49" t="s">
        <v>193</v>
      </c>
      <c r="D150" s="50" t="s">
        <v>206</v>
      </c>
      <c r="E150" s="51">
        <v>1</v>
      </c>
      <c r="F150" s="49">
        <v>2004</v>
      </c>
      <c r="G150" s="48">
        <v>1</v>
      </c>
      <c r="H150" s="52"/>
      <c r="I150" s="48"/>
      <c r="J150" s="48"/>
      <c r="K150" s="52">
        <v>0</v>
      </c>
      <c r="L150" s="52">
        <v>0</v>
      </c>
      <c r="M150" s="44">
        <v>0</v>
      </c>
      <c r="N150" s="45"/>
      <c r="O150" s="51">
        <v>4</v>
      </c>
      <c r="P150" s="53">
        <v>142912010</v>
      </c>
      <c r="Q150" s="48"/>
      <c r="R150" s="49">
        <f t="shared" si="9"/>
        <v>2004</v>
      </c>
      <c r="S150" s="13"/>
    </row>
    <row r="151" spans="1:19" ht="12.75">
      <c r="A151" s="37">
        <v>145</v>
      </c>
      <c r="B151" s="26">
        <v>168</v>
      </c>
      <c r="C151" s="49" t="s">
        <v>209</v>
      </c>
      <c r="D151" s="50" t="s">
        <v>206</v>
      </c>
      <c r="E151" s="51">
        <v>1</v>
      </c>
      <c r="F151" s="49">
        <v>1979</v>
      </c>
      <c r="G151" s="48">
        <v>1</v>
      </c>
      <c r="H151" s="52">
        <v>29324</v>
      </c>
      <c r="I151" s="48">
        <v>25</v>
      </c>
      <c r="J151" s="48">
        <v>4</v>
      </c>
      <c r="K151" s="52">
        <v>0</v>
      </c>
      <c r="L151" s="52">
        <v>0</v>
      </c>
      <c r="M151" s="44">
        <v>0</v>
      </c>
      <c r="N151" s="45"/>
      <c r="O151" s="51">
        <v>5</v>
      </c>
      <c r="P151" s="53">
        <v>124521126</v>
      </c>
      <c r="Q151" s="48">
        <v>1</v>
      </c>
      <c r="R151" s="49">
        <f t="shared" si="9"/>
        <v>2004</v>
      </c>
      <c r="S151" s="13"/>
    </row>
    <row r="152" spans="1:19" ht="12.75">
      <c r="A152" s="37">
        <v>146</v>
      </c>
      <c r="B152" s="26">
        <v>169</v>
      </c>
      <c r="C152" s="49" t="s">
        <v>210</v>
      </c>
      <c r="D152" s="50" t="s">
        <v>211</v>
      </c>
      <c r="E152" s="51">
        <v>1</v>
      </c>
      <c r="F152" s="49">
        <v>1981</v>
      </c>
      <c r="G152" s="48">
        <v>1</v>
      </c>
      <c r="H152" s="52">
        <v>29574</v>
      </c>
      <c r="I152" s="48">
        <v>40</v>
      </c>
      <c r="J152" s="48">
        <v>2.5</v>
      </c>
      <c r="K152" s="52">
        <v>739.35</v>
      </c>
      <c r="L152" s="52">
        <v>61.6125</v>
      </c>
      <c r="M152" s="44">
        <f>H152-K152*(2007-F152)</f>
        <v>10350.899999999998</v>
      </c>
      <c r="N152" s="45"/>
      <c r="O152" s="51">
        <v>8</v>
      </c>
      <c r="P152" s="53">
        <v>110000000</v>
      </c>
      <c r="Q152" s="48">
        <v>1</v>
      </c>
      <c r="R152" s="49">
        <f t="shared" si="9"/>
        <v>2021</v>
      </c>
      <c r="S152" s="13"/>
    </row>
    <row r="153" spans="1:19" ht="12.75">
      <c r="A153" s="37">
        <v>147</v>
      </c>
      <c r="B153" s="26">
        <v>170</v>
      </c>
      <c r="C153" s="49" t="s">
        <v>147</v>
      </c>
      <c r="D153" s="50" t="s">
        <v>212</v>
      </c>
      <c r="E153" s="51">
        <v>1</v>
      </c>
      <c r="F153" s="49">
        <v>1981</v>
      </c>
      <c r="G153" s="48">
        <v>1</v>
      </c>
      <c r="H153" s="52">
        <v>4575</v>
      </c>
      <c r="I153" s="48">
        <v>27</v>
      </c>
      <c r="J153" s="48">
        <v>3.7</v>
      </c>
      <c r="K153" s="52">
        <v>169.275</v>
      </c>
      <c r="L153" s="52">
        <v>14.10625</v>
      </c>
      <c r="M153" s="44">
        <f>H153-K153*(2007-F153)</f>
        <v>173.84999999999945</v>
      </c>
      <c r="N153" s="45"/>
      <c r="O153" s="51">
        <v>5</v>
      </c>
      <c r="P153" s="53">
        <v>142897030</v>
      </c>
      <c r="Q153" s="48">
        <v>1</v>
      </c>
      <c r="R153" s="49">
        <f t="shared" si="9"/>
        <v>2008</v>
      </c>
      <c r="S153" s="13"/>
    </row>
    <row r="154" spans="1:19" ht="12.75">
      <c r="A154" s="37">
        <v>148</v>
      </c>
      <c r="B154" s="26">
        <v>171</v>
      </c>
      <c r="C154" s="49" t="s">
        <v>213</v>
      </c>
      <c r="D154" s="50" t="s">
        <v>212</v>
      </c>
      <c r="E154" s="51">
        <v>1</v>
      </c>
      <c r="F154" s="49">
        <v>2003</v>
      </c>
      <c r="G154" s="48">
        <v>1</v>
      </c>
      <c r="H154" s="52">
        <v>149219</v>
      </c>
      <c r="I154" s="48">
        <v>27</v>
      </c>
      <c r="J154" s="48">
        <v>3.7</v>
      </c>
      <c r="K154" s="52">
        <v>5521.103</v>
      </c>
      <c r="L154" s="52">
        <v>460.0919166666667</v>
      </c>
      <c r="M154" s="44">
        <f>H154-K154*(2007-F154)</f>
        <v>127134.588</v>
      </c>
      <c r="N154" s="45"/>
      <c r="O154" s="51">
        <v>5</v>
      </c>
      <c r="P154" s="53">
        <v>142897030</v>
      </c>
      <c r="Q154" s="48">
        <v>1</v>
      </c>
      <c r="R154" s="49">
        <f t="shared" si="9"/>
        <v>2030</v>
      </c>
      <c r="S154" s="13"/>
    </row>
    <row r="155" spans="1:19" ht="12.75">
      <c r="A155" s="37">
        <v>149</v>
      </c>
      <c r="B155" s="26">
        <v>172</v>
      </c>
      <c r="C155" s="49" t="s">
        <v>213</v>
      </c>
      <c r="D155" s="50" t="s">
        <v>212</v>
      </c>
      <c r="E155" s="51">
        <v>1</v>
      </c>
      <c r="F155" s="49">
        <v>2003</v>
      </c>
      <c r="G155" s="48">
        <v>1</v>
      </c>
      <c r="H155" s="52">
        <v>118674</v>
      </c>
      <c r="I155" s="48">
        <v>27</v>
      </c>
      <c r="J155" s="48">
        <v>3.7</v>
      </c>
      <c r="K155" s="52">
        <v>4390.938</v>
      </c>
      <c r="L155" s="52">
        <v>365.9115</v>
      </c>
      <c r="M155" s="44">
        <f>H155-K155*(2007-F155)</f>
        <v>101110.24799999999</v>
      </c>
      <c r="N155" s="45"/>
      <c r="O155" s="51">
        <v>5</v>
      </c>
      <c r="P155" s="53">
        <v>142897030</v>
      </c>
      <c r="Q155" s="48">
        <v>1</v>
      </c>
      <c r="R155" s="49">
        <f t="shared" si="9"/>
        <v>2030</v>
      </c>
      <c r="S155" s="13"/>
    </row>
    <row r="156" spans="1:19" ht="12.75">
      <c r="A156" s="37">
        <v>150</v>
      </c>
      <c r="B156" s="26">
        <v>173</v>
      </c>
      <c r="C156" s="49" t="s">
        <v>214</v>
      </c>
      <c r="D156" s="50" t="s">
        <v>212</v>
      </c>
      <c r="E156" s="51">
        <v>1</v>
      </c>
      <c r="F156" s="49">
        <v>2003</v>
      </c>
      <c r="G156" s="48">
        <v>2</v>
      </c>
      <c r="H156" s="52">
        <v>14076</v>
      </c>
      <c r="I156" s="48">
        <v>8</v>
      </c>
      <c r="J156" s="48">
        <v>12.5</v>
      </c>
      <c r="K156" s="52">
        <v>1759.5</v>
      </c>
      <c r="L156" s="52">
        <v>146.625</v>
      </c>
      <c r="M156" s="44">
        <f>H156-K156*(2007-F156)</f>
        <v>7038</v>
      </c>
      <c r="N156" s="45"/>
      <c r="O156" s="51">
        <v>4</v>
      </c>
      <c r="P156" s="53">
        <v>142912010</v>
      </c>
      <c r="Q156" s="48">
        <v>1</v>
      </c>
      <c r="R156" s="49">
        <f t="shared" si="9"/>
        <v>2011</v>
      </c>
      <c r="S156" s="13"/>
    </row>
    <row r="157" spans="1:19" ht="12.75">
      <c r="A157" s="37">
        <v>151</v>
      </c>
      <c r="B157" s="26">
        <v>174</v>
      </c>
      <c r="C157" s="49" t="s">
        <v>215</v>
      </c>
      <c r="D157" s="50" t="s">
        <v>212</v>
      </c>
      <c r="E157" s="51">
        <v>1</v>
      </c>
      <c r="F157" s="49">
        <v>1961</v>
      </c>
      <c r="G157" s="48">
        <v>1</v>
      </c>
      <c r="H157" s="52">
        <v>15983</v>
      </c>
      <c r="I157" s="48">
        <v>25</v>
      </c>
      <c r="J157" s="48">
        <v>4</v>
      </c>
      <c r="K157" s="52">
        <v>0</v>
      </c>
      <c r="L157" s="52">
        <v>0</v>
      </c>
      <c r="M157" s="44">
        <v>0</v>
      </c>
      <c r="N157" s="45"/>
      <c r="O157" s="51">
        <v>5</v>
      </c>
      <c r="P157" s="53">
        <v>142897030</v>
      </c>
      <c r="Q157" s="48">
        <v>1</v>
      </c>
      <c r="R157" s="49">
        <f t="shared" si="9"/>
        <v>1986</v>
      </c>
      <c r="S157" s="13"/>
    </row>
    <row r="158" spans="1:19" ht="12.75">
      <c r="A158" s="37">
        <v>152</v>
      </c>
      <c r="B158" s="26">
        <v>175</v>
      </c>
      <c r="C158" s="49" t="s">
        <v>425</v>
      </c>
      <c r="D158" s="50" t="s">
        <v>216</v>
      </c>
      <c r="E158" s="51">
        <v>1</v>
      </c>
      <c r="F158" s="49">
        <v>1966</v>
      </c>
      <c r="G158" s="48">
        <v>1</v>
      </c>
      <c r="H158" s="52">
        <v>51465</v>
      </c>
      <c r="I158" s="48">
        <v>25</v>
      </c>
      <c r="J158" s="48">
        <v>4</v>
      </c>
      <c r="K158" s="52">
        <v>0</v>
      </c>
      <c r="L158" s="52">
        <v>0</v>
      </c>
      <c r="M158" s="44">
        <v>0</v>
      </c>
      <c r="N158" s="45"/>
      <c r="O158" s="51">
        <v>5</v>
      </c>
      <c r="P158" s="53">
        <v>124521126</v>
      </c>
      <c r="Q158" s="48">
        <v>1</v>
      </c>
      <c r="R158" s="49">
        <f t="shared" si="9"/>
        <v>1991</v>
      </c>
      <c r="S158" s="13"/>
    </row>
    <row r="159" spans="1:19" ht="12.75">
      <c r="A159" s="37">
        <v>153</v>
      </c>
      <c r="B159" s="26">
        <v>176</v>
      </c>
      <c r="C159" s="49" t="s">
        <v>217</v>
      </c>
      <c r="D159" s="50" t="s">
        <v>212</v>
      </c>
      <c r="E159" s="51">
        <v>1</v>
      </c>
      <c r="F159" s="49">
        <v>1961</v>
      </c>
      <c r="G159" s="48"/>
      <c r="H159" s="52"/>
      <c r="I159" s="48"/>
      <c r="J159" s="48"/>
      <c r="K159" s="52">
        <v>0</v>
      </c>
      <c r="L159" s="52">
        <v>0</v>
      </c>
      <c r="M159" s="44">
        <v>0</v>
      </c>
      <c r="N159" s="45"/>
      <c r="O159" s="51">
        <v>2</v>
      </c>
      <c r="P159" s="53" t="s">
        <v>73</v>
      </c>
      <c r="Q159" s="48"/>
      <c r="R159" s="49">
        <f t="shared" si="9"/>
        <v>1961</v>
      </c>
      <c r="S159" s="13"/>
    </row>
    <row r="160" spans="1:19" ht="12.75">
      <c r="A160" s="37">
        <v>154</v>
      </c>
      <c r="B160" s="26">
        <v>283</v>
      </c>
      <c r="C160" s="49" t="s">
        <v>218</v>
      </c>
      <c r="D160" s="50" t="s">
        <v>219</v>
      </c>
      <c r="E160" s="51">
        <v>7</v>
      </c>
      <c r="F160" s="49">
        <v>2004</v>
      </c>
      <c r="G160" s="55">
        <v>1</v>
      </c>
      <c r="H160" s="52">
        <v>43346</v>
      </c>
      <c r="I160" s="48">
        <v>25</v>
      </c>
      <c r="J160" s="48">
        <v>4</v>
      </c>
      <c r="K160" s="52">
        <v>1733.84</v>
      </c>
      <c r="L160" s="52">
        <v>144.48666666666665</v>
      </c>
      <c r="M160" s="44">
        <f>H160-K160*2-L160*6</f>
        <v>39011.4</v>
      </c>
      <c r="N160" s="45"/>
      <c r="O160" s="51">
        <v>5</v>
      </c>
      <c r="P160" s="53">
        <v>124521126</v>
      </c>
      <c r="Q160" s="48">
        <v>7</v>
      </c>
      <c r="R160" s="49">
        <f t="shared" si="9"/>
        <v>2029</v>
      </c>
      <c r="S160" s="13"/>
    </row>
    <row r="161" spans="1:19" ht="12.75">
      <c r="A161" s="37">
        <v>155</v>
      </c>
      <c r="B161" s="27">
        <v>536</v>
      </c>
      <c r="C161" s="49" t="s">
        <v>220</v>
      </c>
      <c r="D161" s="50" t="s">
        <v>221</v>
      </c>
      <c r="E161" s="51">
        <v>7</v>
      </c>
      <c r="F161" s="49">
        <v>2006</v>
      </c>
      <c r="G161" s="48">
        <v>1</v>
      </c>
      <c r="H161" s="52">
        <v>44067.8</v>
      </c>
      <c r="I161" s="48">
        <v>10</v>
      </c>
      <c r="J161" s="56">
        <v>10</v>
      </c>
      <c r="K161" s="52">
        <v>4389.12</v>
      </c>
      <c r="L161" s="52">
        <v>365.76</v>
      </c>
      <c r="M161" s="44">
        <f>H161-L161*5</f>
        <v>42239</v>
      </c>
      <c r="N161" s="45"/>
      <c r="O161" s="51"/>
      <c r="P161" s="53"/>
      <c r="Q161" s="48"/>
      <c r="R161" s="49">
        <f t="shared" si="9"/>
        <v>2016</v>
      </c>
      <c r="S161" s="57"/>
    </row>
    <row r="162" spans="1:18" ht="12.75">
      <c r="A162" s="37">
        <v>156</v>
      </c>
      <c r="B162" s="27">
        <v>561</v>
      </c>
      <c r="C162" s="49" t="s">
        <v>222</v>
      </c>
      <c r="D162" s="50" t="s">
        <v>221</v>
      </c>
      <c r="E162" s="51">
        <v>11</v>
      </c>
      <c r="F162" s="49">
        <v>2006</v>
      </c>
      <c r="G162" s="48">
        <v>1</v>
      </c>
      <c r="H162" s="52">
        <v>21186.44</v>
      </c>
      <c r="I162" s="48">
        <v>10</v>
      </c>
      <c r="J162" s="56">
        <v>10</v>
      </c>
      <c r="K162" s="52">
        <v>2110.2</v>
      </c>
      <c r="L162" s="52">
        <v>175.85</v>
      </c>
      <c r="M162" s="44">
        <f>H162-L162</f>
        <v>21010.59</v>
      </c>
      <c r="N162" s="45"/>
      <c r="O162" s="51"/>
      <c r="P162" s="53"/>
      <c r="Q162" s="48"/>
      <c r="R162" s="49">
        <f t="shared" si="9"/>
        <v>2016</v>
      </c>
    </row>
    <row r="163" spans="1:18" ht="12.75">
      <c r="A163" s="37">
        <v>157</v>
      </c>
      <c r="B163" s="27">
        <v>641</v>
      </c>
      <c r="C163" s="58" t="s">
        <v>223</v>
      </c>
      <c r="D163" s="59" t="s">
        <v>224</v>
      </c>
      <c r="E163" s="60">
        <v>5</v>
      </c>
      <c r="F163" s="58">
        <v>2007</v>
      </c>
      <c r="G163" s="61">
        <v>1</v>
      </c>
      <c r="H163" s="62">
        <v>45394.07</v>
      </c>
      <c r="I163" s="61">
        <v>10</v>
      </c>
      <c r="J163" s="63">
        <v>10</v>
      </c>
      <c r="K163" s="52">
        <f>L163*12</f>
        <v>4539.36</v>
      </c>
      <c r="L163" s="62">
        <v>378.28</v>
      </c>
      <c r="M163" s="44" t="s">
        <v>225</v>
      </c>
      <c r="N163" s="44"/>
      <c r="O163" s="51"/>
      <c r="P163" s="53"/>
      <c r="Q163" s="48">
        <v>5</v>
      </c>
      <c r="R163" s="58">
        <f t="shared" si="9"/>
        <v>2017</v>
      </c>
    </row>
    <row r="164" spans="1:12" ht="12.75">
      <c r="A164" s="64"/>
      <c r="B164" s="64"/>
      <c r="C164" s="65" t="s">
        <v>226</v>
      </c>
      <c r="D164" s="64"/>
      <c r="E164" s="64"/>
      <c r="F164" s="64"/>
      <c r="G164" s="64"/>
      <c r="H164" s="66">
        <f>SUM(H7:H163)</f>
        <v>12390410.31</v>
      </c>
      <c r="I164" s="66"/>
      <c r="J164" s="66"/>
      <c r="K164" s="66">
        <f>SUM(K7:K163)</f>
        <v>371917.2770000001</v>
      </c>
      <c r="L164" s="66">
        <f>SUM(L7:L163)</f>
        <v>30965.939750000005</v>
      </c>
    </row>
    <row r="165" spans="3:4" ht="12.75">
      <c r="C165" s="49" t="s">
        <v>429</v>
      </c>
      <c r="D165" s="94" t="s">
        <v>428</v>
      </c>
    </row>
    <row r="166" spans="3:8" ht="12.75">
      <c r="C166" s="92" t="s">
        <v>427</v>
      </c>
      <c r="D166" s="105" t="s">
        <v>434</v>
      </c>
      <c r="E166" s="106"/>
      <c r="F166" s="106"/>
      <c r="G166" s="106"/>
      <c r="H166" s="106"/>
    </row>
    <row r="167" spans="3:4" ht="12.75">
      <c r="C167" s="93" t="s">
        <v>432</v>
      </c>
      <c r="D167" s="93" t="s">
        <v>433</v>
      </c>
    </row>
    <row r="275" spans="1:32" s="81" customFormat="1" ht="13.5" customHeight="1">
      <c r="A275" s="67"/>
      <c r="B275" s="68"/>
      <c r="C275" s="69"/>
      <c r="D275" s="70"/>
      <c r="E275" s="71"/>
      <c r="F275" s="69"/>
      <c r="G275" s="72"/>
      <c r="H275" s="73"/>
      <c r="I275" s="72"/>
      <c r="J275" s="67"/>
      <c r="K275" s="74"/>
      <c r="L275" s="74"/>
      <c r="M275" s="75"/>
      <c r="N275" s="75"/>
      <c r="O275" s="76"/>
      <c r="P275" s="77"/>
      <c r="Q275" s="78"/>
      <c r="R275" s="79"/>
      <c r="S275" s="79"/>
      <c r="T275" s="79"/>
      <c r="U275" s="80"/>
      <c r="V275" s="80"/>
      <c r="W275" s="80"/>
      <c r="X275" s="80"/>
      <c r="Y275" s="80"/>
      <c r="Z275" s="80"/>
      <c r="AA275" s="80"/>
      <c r="AB275" s="80"/>
      <c r="AC275" s="80"/>
      <c r="AD275" s="79"/>
      <c r="AE275" s="79"/>
      <c r="AF275" s="79"/>
    </row>
    <row r="276" spans="1:32" s="81" customFormat="1" ht="15.75">
      <c r="A276" s="67"/>
      <c r="B276" s="68"/>
      <c r="C276" s="69"/>
      <c r="D276" s="70"/>
      <c r="E276" s="71"/>
      <c r="F276" s="69"/>
      <c r="G276" s="72"/>
      <c r="H276" s="73"/>
      <c r="I276" s="72"/>
      <c r="J276" s="67"/>
      <c r="K276" s="74"/>
      <c r="L276" s="74"/>
      <c r="M276" s="75"/>
      <c r="N276" s="75"/>
      <c r="O276" s="76"/>
      <c r="P276" s="77"/>
      <c r="Q276" s="78"/>
      <c r="R276" s="79"/>
      <c r="S276" s="79"/>
      <c r="T276" s="79"/>
      <c r="U276" s="80"/>
      <c r="V276" s="80"/>
      <c r="W276" s="80"/>
      <c r="X276" s="80"/>
      <c r="Y276" s="80"/>
      <c r="Z276" s="80"/>
      <c r="AA276" s="80"/>
      <c r="AB276" s="80"/>
      <c r="AC276" s="80"/>
      <c r="AD276" s="79"/>
      <c r="AE276" s="79"/>
      <c r="AF276" s="79"/>
    </row>
    <row r="277" spans="1:32" s="81" customFormat="1" ht="15.75">
      <c r="A277" s="67"/>
      <c r="B277" s="68"/>
      <c r="C277" s="69"/>
      <c r="D277" s="70"/>
      <c r="E277" s="71"/>
      <c r="F277" s="69"/>
      <c r="G277" s="72"/>
      <c r="H277" s="73"/>
      <c r="I277" s="72"/>
      <c r="J277" s="67"/>
      <c r="K277" s="74"/>
      <c r="L277" s="74"/>
      <c r="M277" s="75"/>
      <c r="N277" s="75"/>
      <c r="O277" s="76"/>
      <c r="P277" s="77"/>
      <c r="Q277" s="78"/>
      <c r="R277" s="79"/>
      <c r="S277" s="79"/>
      <c r="T277" s="79"/>
      <c r="U277" s="80"/>
      <c r="V277" s="80"/>
      <c r="W277" s="80"/>
      <c r="X277" s="80"/>
      <c r="Y277" s="80"/>
      <c r="Z277" s="80"/>
      <c r="AA277" s="80"/>
      <c r="AB277" s="80"/>
      <c r="AC277" s="80"/>
      <c r="AD277" s="79"/>
      <c r="AE277" s="79"/>
      <c r="AF277" s="79"/>
    </row>
    <row r="278" s="81" customFormat="1" ht="15">
      <c r="C278" s="84"/>
    </row>
    <row r="279" s="81" customFormat="1" ht="15">
      <c r="C279" s="84"/>
    </row>
    <row r="280" s="81" customFormat="1" ht="15">
      <c r="C280" s="84"/>
    </row>
    <row r="281" s="81" customFormat="1" ht="15">
      <c r="C281" s="84"/>
    </row>
    <row r="282" s="81" customFormat="1" ht="15">
      <c r="C282" s="84"/>
    </row>
    <row r="283" s="81" customFormat="1" ht="15"/>
  </sheetData>
  <sheetProtection/>
  <mergeCells count="7">
    <mergeCell ref="D166:H166"/>
    <mergeCell ref="E4:F4"/>
    <mergeCell ref="Q4:R4"/>
    <mergeCell ref="U4:AF4"/>
    <mergeCell ref="Q5:R5"/>
    <mergeCell ref="C1:L1"/>
    <mergeCell ref="C2:L2"/>
  </mergeCells>
  <printOptions/>
  <pageMargins left="0" right="0" top="0" bottom="0" header="0.5118110236220472" footer="0.5118110236220472"/>
  <pageSetup fitToHeight="4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zoomScalePageLayoutView="0" workbookViewId="0" topLeftCell="A95">
      <selection activeCell="B118" sqref="B118"/>
    </sheetView>
  </sheetViews>
  <sheetFormatPr defaultColWidth="9.00390625" defaultRowHeight="12.75"/>
  <cols>
    <col min="1" max="2" width="5.375" style="0" customWidth="1"/>
    <col min="3" max="3" width="53.25390625" style="0" customWidth="1"/>
    <col min="4" max="4" width="29.25390625" style="0" customWidth="1"/>
    <col min="5" max="5" width="5.375" style="0" customWidth="1"/>
    <col min="6" max="6" width="6.875" style="0" customWidth="1"/>
    <col min="7" max="7" width="4.625" style="0" customWidth="1"/>
    <col min="8" max="8" width="13.125" style="0" customWidth="1"/>
    <col min="9" max="9" width="6.25390625" style="0" customWidth="1"/>
    <col min="10" max="10" width="6.00390625" style="0" customWidth="1"/>
    <col min="11" max="12" width="13.125" style="0" customWidth="1"/>
  </cols>
  <sheetData>
    <row r="1" spans="4:12" s="1" customFormat="1" ht="18" customHeight="1" hidden="1">
      <c r="D1" s="4"/>
      <c r="J1" s="2"/>
      <c r="L1" s="2"/>
    </row>
    <row r="2" spans="3:12" s="3" customFormat="1" ht="28.5" customHeight="1">
      <c r="C2" s="109" t="s">
        <v>435</v>
      </c>
      <c r="D2" s="110"/>
      <c r="E2" s="110"/>
      <c r="F2" s="110"/>
      <c r="G2" s="110"/>
      <c r="H2" s="110"/>
      <c r="I2" s="110"/>
      <c r="J2" s="110"/>
      <c r="K2" s="110"/>
      <c r="L2" s="110"/>
    </row>
    <row r="3" spans="1:12" s="3" customFormat="1" ht="1.5" customHeight="1" hidden="1">
      <c r="A3" s="5"/>
      <c r="B3" s="6"/>
      <c r="C3" s="7"/>
      <c r="D3" s="111"/>
      <c r="E3" s="111"/>
      <c r="F3" s="111"/>
      <c r="G3" s="111"/>
      <c r="H3" s="111"/>
      <c r="I3" s="111"/>
      <c r="J3" s="111"/>
      <c r="K3" s="111"/>
      <c r="L3" s="111"/>
    </row>
    <row r="4" spans="1:12" s="3" customFormat="1" ht="1.5" customHeight="1">
      <c r="A4" s="5"/>
      <c r="B4" s="6"/>
      <c r="C4" s="7"/>
      <c r="D4" s="95"/>
      <c r="E4" s="95"/>
      <c r="F4" s="95"/>
      <c r="G4" s="95"/>
      <c r="H4" s="95"/>
      <c r="I4" s="95"/>
      <c r="J4" s="95"/>
      <c r="K4" s="95"/>
      <c r="L4" s="95"/>
    </row>
    <row r="5" spans="1:12" s="3" customFormat="1" ht="12.75">
      <c r="A5" s="16" t="s">
        <v>0</v>
      </c>
      <c r="B5" s="17" t="s">
        <v>1</v>
      </c>
      <c r="C5" s="18" t="s">
        <v>2</v>
      </c>
      <c r="D5" s="19" t="s">
        <v>3</v>
      </c>
      <c r="E5" s="96" t="s">
        <v>4</v>
      </c>
      <c r="F5" s="97"/>
      <c r="G5" s="18" t="s">
        <v>5</v>
      </c>
      <c r="H5" s="20" t="s">
        <v>6</v>
      </c>
      <c r="I5" s="18" t="s">
        <v>7</v>
      </c>
      <c r="J5" s="18" t="s">
        <v>8</v>
      </c>
      <c r="K5" s="20" t="s">
        <v>9</v>
      </c>
      <c r="L5" s="20" t="s">
        <v>10</v>
      </c>
    </row>
    <row r="6" spans="1:12" s="3" customFormat="1" ht="12.75">
      <c r="A6" s="25" t="s">
        <v>16</v>
      </c>
      <c r="B6" s="26" t="s">
        <v>0</v>
      </c>
      <c r="C6" s="27" t="s">
        <v>17</v>
      </c>
      <c r="D6" s="28"/>
      <c r="E6" s="29" t="s">
        <v>18</v>
      </c>
      <c r="F6" s="30" t="s">
        <v>19</v>
      </c>
      <c r="G6" s="27" t="s">
        <v>20</v>
      </c>
      <c r="H6" s="31" t="s">
        <v>21</v>
      </c>
      <c r="I6" s="27" t="s">
        <v>22</v>
      </c>
      <c r="J6" s="27" t="s">
        <v>23</v>
      </c>
      <c r="K6" s="31" t="s">
        <v>24</v>
      </c>
      <c r="L6" s="31" t="s">
        <v>25</v>
      </c>
    </row>
    <row r="7" spans="1:12" s="85" customFormat="1" ht="12.75" customHeight="1">
      <c r="A7" s="37">
        <v>1</v>
      </c>
      <c r="B7" s="89"/>
      <c r="C7" s="90" t="s">
        <v>228</v>
      </c>
      <c r="D7" s="90" t="s">
        <v>229</v>
      </c>
      <c r="E7" s="91"/>
      <c r="F7" s="91"/>
      <c r="G7" s="91"/>
      <c r="H7" s="90"/>
      <c r="I7" s="91"/>
      <c r="J7" s="91"/>
      <c r="K7" s="90"/>
      <c r="L7" s="90"/>
    </row>
    <row r="8" spans="1:12" s="85" customFormat="1" ht="12.75" customHeight="1">
      <c r="A8" s="37">
        <v>2</v>
      </c>
      <c r="B8" s="88">
        <v>178</v>
      </c>
      <c r="C8" s="86" t="s">
        <v>230</v>
      </c>
      <c r="D8" s="86" t="s">
        <v>229</v>
      </c>
      <c r="E8" s="87">
        <v>1</v>
      </c>
      <c r="F8" s="87">
        <v>2003</v>
      </c>
      <c r="G8" s="87">
        <v>1</v>
      </c>
      <c r="H8" s="86">
        <v>34885</v>
      </c>
      <c r="I8" s="87">
        <v>7</v>
      </c>
      <c r="J8" s="87">
        <v>14.28</v>
      </c>
      <c r="K8" s="86">
        <v>4981.58</v>
      </c>
      <c r="L8" s="86">
        <v>415.13</v>
      </c>
    </row>
    <row r="9" spans="1:12" s="85" customFormat="1" ht="12.75" customHeight="1">
      <c r="A9" s="37">
        <v>3</v>
      </c>
      <c r="B9" s="88">
        <v>179</v>
      </c>
      <c r="C9" s="86" t="s">
        <v>231</v>
      </c>
      <c r="D9" s="86" t="s">
        <v>229</v>
      </c>
      <c r="E9" s="87">
        <v>1</v>
      </c>
      <c r="F9" s="87">
        <v>2003</v>
      </c>
      <c r="G9" s="87">
        <v>2</v>
      </c>
      <c r="H9" s="86">
        <v>165452</v>
      </c>
      <c r="I9" s="87">
        <v>27</v>
      </c>
      <c r="J9" s="87">
        <v>3.7</v>
      </c>
      <c r="K9" s="86">
        <v>6121.72</v>
      </c>
      <c r="L9" s="86">
        <v>510.14</v>
      </c>
    </row>
    <row r="10" spans="1:12" s="85" customFormat="1" ht="12.75" customHeight="1">
      <c r="A10" s="37">
        <v>4</v>
      </c>
      <c r="B10" s="88">
        <v>180</v>
      </c>
      <c r="C10" s="86" t="s">
        <v>232</v>
      </c>
      <c r="D10" s="86" t="s">
        <v>233</v>
      </c>
      <c r="E10" s="87">
        <v>1</v>
      </c>
      <c r="F10" s="87">
        <v>1995</v>
      </c>
      <c r="G10" s="87">
        <v>1</v>
      </c>
      <c r="H10" s="86">
        <v>8769</v>
      </c>
      <c r="I10" s="87">
        <v>40</v>
      </c>
      <c r="J10" s="87">
        <v>2.5</v>
      </c>
      <c r="K10" s="86">
        <v>219.23</v>
      </c>
      <c r="L10" s="86">
        <v>18.27</v>
      </c>
    </row>
    <row r="11" spans="1:12" s="85" customFormat="1" ht="12.75" customHeight="1">
      <c r="A11" s="37">
        <v>5</v>
      </c>
      <c r="B11" s="88">
        <v>183</v>
      </c>
      <c r="C11" s="86" t="s">
        <v>234</v>
      </c>
      <c r="D11" s="86" t="s">
        <v>235</v>
      </c>
      <c r="E11" s="87">
        <v>1</v>
      </c>
      <c r="F11" s="87">
        <v>1989</v>
      </c>
      <c r="G11" s="87">
        <v>1</v>
      </c>
      <c r="H11" s="86">
        <v>6814</v>
      </c>
      <c r="I11" s="87">
        <v>8</v>
      </c>
      <c r="J11" s="87">
        <v>12.5</v>
      </c>
      <c r="K11" s="86">
        <v>0</v>
      </c>
      <c r="L11" s="86">
        <v>0</v>
      </c>
    </row>
    <row r="12" spans="1:12" s="85" customFormat="1" ht="12.75" customHeight="1">
      <c r="A12" s="37">
        <v>6</v>
      </c>
      <c r="B12" s="88">
        <v>184</v>
      </c>
      <c r="C12" s="86" t="s">
        <v>236</v>
      </c>
      <c r="D12" s="86" t="s">
        <v>237</v>
      </c>
      <c r="E12" s="87">
        <v>1</v>
      </c>
      <c r="F12" s="87">
        <v>1995</v>
      </c>
      <c r="G12" s="87"/>
      <c r="H12" s="86">
        <v>250416</v>
      </c>
      <c r="I12" s="87">
        <v>27</v>
      </c>
      <c r="J12" s="87">
        <v>3.7</v>
      </c>
      <c r="K12" s="86">
        <v>9265.39</v>
      </c>
      <c r="L12" s="86">
        <v>772.12</v>
      </c>
    </row>
    <row r="13" spans="1:12" s="85" customFormat="1" ht="12.75" customHeight="1">
      <c r="A13" s="37">
        <v>7</v>
      </c>
      <c r="B13" s="88">
        <v>185</v>
      </c>
      <c r="C13" s="86" t="s">
        <v>238</v>
      </c>
      <c r="D13" s="86" t="s">
        <v>235</v>
      </c>
      <c r="E13" s="87">
        <v>1</v>
      </c>
      <c r="F13" s="87">
        <v>1995</v>
      </c>
      <c r="G13" s="87">
        <v>1</v>
      </c>
      <c r="H13" s="86">
        <v>5756</v>
      </c>
      <c r="I13" s="87">
        <v>27</v>
      </c>
      <c r="J13" s="87">
        <v>3.7</v>
      </c>
      <c r="K13" s="86">
        <v>212.97</v>
      </c>
      <c r="L13" s="86">
        <v>17.75</v>
      </c>
    </row>
    <row r="14" spans="1:12" s="85" customFormat="1" ht="12.75" customHeight="1">
      <c r="A14" s="37">
        <v>8</v>
      </c>
      <c r="B14" s="88">
        <v>186</v>
      </c>
      <c r="C14" s="86" t="s">
        <v>239</v>
      </c>
      <c r="D14" s="86" t="s">
        <v>237</v>
      </c>
      <c r="E14" s="87">
        <v>1</v>
      </c>
      <c r="F14" s="87">
        <v>1995</v>
      </c>
      <c r="G14" s="87"/>
      <c r="H14" s="86">
        <v>103225</v>
      </c>
      <c r="I14" s="87">
        <v>27</v>
      </c>
      <c r="J14" s="87">
        <v>3.7</v>
      </c>
      <c r="K14" s="86">
        <v>3819.33</v>
      </c>
      <c r="L14" s="86">
        <v>318.28</v>
      </c>
    </row>
    <row r="15" spans="1:12" s="85" customFormat="1" ht="12.75" customHeight="1">
      <c r="A15" s="37">
        <v>9</v>
      </c>
      <c r="B15" s="88">
        <v>187</v>
      </c>
      <c r="C15" s="86" t="s">
        <v>240</v>
      </c>
      <c r="D15" s="86" t="s">
        <v>235</v>
      </c>
      <c r="E15" s="87">
        <v>1</v>
      </c>
      <c r="F15" s="87">
        <v>1995</v>
      </c>
      <c r="G15" s="87">
        <v>1</v>
      </c>
      <c r="H15" s="86">
        <v>209982</v>
      </c>
      <c r="I15" s="87">
        <v>27</v>
      </c>
      <c r="J15" s="87">
        <v>3.7</v>
      </c>
      <c r="K15" s="86">
        <v>7769.33</v>
      </c>
      <c r="L15" s="86">
        <v>647.44</v>
      </c>
    </row>
    <row r="16" spans="1:12" s="85" customFormat="1" ht="12.75" customHeight="1">
      <c r="A16" s="37">
        <v>10</v>
      </c>
      <c r="B16" s="88">
        <v>188</v>
      </c>
      <c r="C16" s="86" t="s">
        <v>241</v>
      </c>
      <c r="D16" s="86" t="s">
        <v>235</v>
      </c>
      <c r="E16" s="87">
        <v>1</v>
      </c>
      <c r="F16" s="87">
        <v>1995</v>
      </c>
      <c r="G16" s="87">
        <v>3</v>
      </c>
      <c r="H16" s="86">
        <v>4636</v>
      </c>
      <c r="I16" s="87">
        <v>27</v>
      </c>
      <c r="J16" s="87">
        <v>3.7</v>
      </c>
      <c r="K16" s="86">
        <v>171.53</v>
      </c>
      <c r="L16" s="86">
        <v>14.29</v>
      </c>
    </row>
    <row r="17" spans="1:12" s="85" customFormat="1" ht="12.75" customHeight="1">
      <c r="A17" s="37">
        <v>11</v>
      </c>
      <c r="B17" s="88">
        <v>190</v>
      </c>
      <c r="C17" s="86" t="s">
        <v>242</v>
      </c>
      <c r="D17" s="86" t="s">
        <v>235</v>
      </c>
      <c r="E17" s="87">
        <v>1</v>
      </c>
      <c r="F17" s="87">
        <v>1995</v>
      </c>
      <c r="G17" s="87">
        <v>1</v>
      </c>
      <c r="H17" s="86">
        <v>27136</v>
      </c>
      <c r="I17" s="87">
        <v>8.6</v>
      </c>
      <c r="J17" s="87">
        <v>11.6</v>
      </c>
      <c r="K17" s="86">
        <v>0</v>
      </c>
      <c r="L17" s="86">
        <v>0</v>
      </c>
    </row>
    <row r="18" spans="1:12" s="85" customFormat="1" ht="12.75" customHeight="1">
      <c r="A18" s="37">
        <v>12</v>
      </c>
      <c r="B18" s="88">
        <v>191</v>
      </c>
      <c r="C18" s="86" t="s">
        <v>243</v>
      </c>
      <c r="D18" s="86" t="s">
        <v>235</v>
      </c>
      <c r="E18" s="87">
        <v>1</v>
      </c>
      <c r="F18" s="87">
        <v>1995</v>
      </c>
      <c r="G18" s="87">
        <v>1</v>
      </c>
      <c r="H18" s="86">
        <v>52524</v>
      </c>
      <c r="I18" s="87">
        <v>8.6</v>
      </c>
      <c r="J18" s="87">
        <v>11.6</v>
      </c>
      <c r="K18" s="86">
        <v>0</v>
      </c>
      <c r="L18" s="86">
        <v>0</v>
      </c>
    </row>
    <row r="19" spans="1:12" s="85" customFormat="1" ht="12.75" customHeight="1">
      <c r="A19" s="37">
        <v>13</v>
      </c>
      <c r="B19" s="88">
        <v>192</v>
      </c>
      <c r="C19" s="86" t="s">
        <v>244</v>
      </c>
      <c r="D19" s="86" t="s">
        <v>235</v>
      </c>
      <c r="E19" s="87">
        <v>1</v>
      </c>
      <c r="F19" s="87">
        <v>1995</v>
      </c>
      <c r="G19" s="87">
        <v>1</v>
      </c>
      <c r="H19" s="86">
        <v>4914</v>
      </c>
      <c r="I19" s="87">
        <v>8.6</v>
      </c>
      <c r="J19" s="87">
        <v>11.6</v>
      </c>
      <c r="K19" s="86">
        <v>0</v>
      </c>
      <c r="L19" s="86">
        <v>0</v>
      </c>
    </row>
    <row r="20" spans="1:12" s="85" customFormat="1" ht="12.75" customHeight="1">
      <c r="A20" s="37">
        <v>14</v>
      </c>
      <c r="B20" s="88">
        <v>193</v>
      </c>
      <c r="C20" s="86" t="s">
        <v>245</v>
      </c>
      <c r="D20" s="86" t="s">
        <v>235</v>
      </c>
      <c r="E20" s="87">
        <v>1</v>
      </c>
      <c r="F20" s="87">
        <v>1995</v>
      </c>
      <c r="G20" s="87">
        <v>1</v>
      </c>
      <c r="H20" s="86">
        <v>12390</v>
      </c>
      <c r="I20" s="87">
        <v>8.6</v>
      </c>
      <c r="J20" s="87">
        <v>11.6</v>
      </c>
      <c r="K20" s="86">
        <v>0</v>
      </c>
      <c r="L20" s="86">
        <v>0</v>
      </c>
    </row>
    <row r="21" spans="1:12" s="85" customFormat="1" ht="12.75" customHeight="1">
      <c r="A21" s="37">
        <v>15</v>
      </c>
      <c r="B21" s="88">
        <v>194</v>
      </c>
      <c r="C21" s="86" t="s">
        <v>246</v>
      </c>
      <c r="D21" s="86" t="s">
        <v>235</v>
      </c>
      <c r="E21" s="87">
        <v>1</v>
      </c>
      <c r="F21" s="87">
        <v>1995</v>
      </c>
      <c r="G21" s="87">
        <v>1</v>
      </c>
      <c r="H21" s="86">
        <v>13386</v>
      </c>
      <c r="I21" s="87">
        <v>8.6</v>
      </c>
      <c r="J21" s="87">
        <v>11.6</v>
      </c>
      <c r="K21" s="86">
        <v>0</v>
      </c>
      <c r="L21" s="86">
        <v>0</v>
      </c>
    </row>
    <row r="22" spans="1:12" s="85" customFormat="1" ht="12.75" customHeight="1">
      <c r="A22" s="37">
        <v>16</v>
      </c>
      <c r="B22" s="88">
        <v>195</v>
      </c>
      <c r="C22" s="86" t="s">
        <v>247</v>
      </c>
      <c r="D22" s="86" t="s">
        <v>248</v>
      </c>
      <c r="E22" s="87">
        <v>2</v>
      </c>
      <c r="F22" s="87">
        <v>2004</v>
      </c>
      <c r="G22" s="87"/>
      <c r="H22" s="86">
        <v>34811.18</v>
      </c>
      <c r="I22" s="87">
        <v>5</v>
      </c>
      <c r="J22" s="87">
        <v>20</v>
      </c>
      <c r="K22" s="86">
        <v>6962.24</v>
      </c>
      <c r="L22" s="86">
        <v>580.19</v>
      </c>
    </row>
    <row r="23" spans="1:12" s="85" customFormat="1" ht="12.75" customHeight="1">
      <c r="A23" s="37">
        <v>17</v>
      </c>
      <c r="B23" s="88">
        <v>196</v>
      </c>
      <c r="C23" s="86" t="s">
        <v>249</v>
      </c>
      <c r="D23" s="86" t="s">
        <v>250</v>
      </c>
      <c r="E23" s="87">
        <v>2</v>
      </c>
      <c r="F23" s="87">
        <v>2004</v>
      </c>
      <c r="G23" s="87">
        <v>1</v>
      </c>
      <c r="H23" s="86">
        <v>10200</v>
      </c>
      <c r="I23" s="87">
        <v>5</v>
      </c>
      <c r="J23" s="87">
        <v>20</v>
      </c>
      <c r="K23" s="86">
        <v>2040</v>
      </c>
      <c r="L23" s="86">
        <v>170</v>
      </c>
    </row>
    <row r="24" spans="1:12" s="85" customFormat="1" ht="12.75" customHeight="1">
      <c r="A24" s="37">
        <v>18</v>
      </c>
      <c r="B24" s="88">
        <v>197</v>
      </c>
      <c r="C24" s="86" t="s">
        <v>251</v>
      </c>
      <c r="D24" s="86" t="s">
        <v>252</v>
      </c>
      <c r="E24" s="87">
        <v>1</v>
      </c>
      <c r="F24" s="87">
        <v>1963</v>
      </c>
      <c r="G24" s="87">
        <v>1</v>
      </c>
      <c r="H24" s="86">
        <v>184300</v>
      </c>
      <c r="I24" s="87">
        <v>25</v>
      </c>
      <c r="J24" s="87">
        <v>4</v>
      </c>
      <c r="K24" s="86">
        <v>0</v>
      </c>
      <c r="L24" s="86">
        <v>0</v>
      </c>
    </row>
    <row r="25" spans="1:12" s="85" customFormat="1" ht="12.75" customHeight="1">
      <c r="A25" s="37">
        <v>19</v>
      </c>
      <c r="B25" s="88">
        <v>198</v>
      </c>
      <c r="C25" s="86" t="s">
        <v>253</v>
      </c>
      <c r="D25" s="86" t="s">
        <v>254</v>
      </c>
      <c r="E25" s="87">
        <v>1</v>
      </c>
      <c r="F25" s="87">
        <v>1963</v>
      </c>
      <c r="G25" s="87">
        <v>1</v>
      </c>
      <c r="H25" s="86">
        <v>80600</v>
      </c>
      <c r="I25" s="87">
        <v>25</v>
      </c>
      <c r="J25" s="87">
        <v>4</v>
      </c>
      <c r="K25" s="86">
        <v>0</v>
      </c>
      <c r="L25" s="86">
        <v>0</v>
      </c>
    </row>
    <row r="26" spans="1:12" s="85" customFormat="1" ht="12.75" customHeight="1">
      <c r="A26" s="37">
        <v>20</v>
      </c>
      <c r="B26" s="88">
        <v>199</v>
      </c>
      <c r="C26" s="86" t="s">
        <v>255</v>
      </c>
      <c r="D26" s="86" t="s">
        <v>256</v>
      </c>
      <c r="E26" s="87">
        <v>1</v>
      </c>
      <c r="F26" s="87">
        <v>1963</v>
      </c>
      <c r="G26" s="87">
        <v>1</v>
      </c>
      <c r="H26" s="86">
        <v>41500</v>
      </c>
      <c r="I26" s="87">
        <v>25</v>
      </c>
      <c r="J26" s="87">
        <v>4</v>
      </c>
      <c r="K26" s="86">
        <v>0</v>
      </c>
      <c r="L26" s="86">
        <v>0</v>
      </c>
    </row>
    <row r="27" spans="1:12" s="85" customFormat="1" ht="12.75" customHeight="1">
      <c r="A27" s="37">
        <v>21</v>
      </c>
      <c r="B27" s="88">
        <v>200</v>
      </c>
      <c r="C27" s="86" t="s">
        <v>257</v>
      </c>
      <c r="D27" s="86" t="s">
        <v>258</v>
      </c>
      <c r="E27" s="87">
        <v>1</v>
      </c>
      <c r="F27" s="87">
        <v>1963</v>
      </c>
      <c r="G27" s="87">
        <v>1</v>
      </c>
      <c r="H27" s="86">
        <v>32300</v>
      </c>
      <c r="I27" s="87">
        <v>25</v>
      </c>
      <c r="J27" s="87">
        <v>4</v>
      </c>
      <c r="K27" s="86">
        <v>0</v>
      </c>
      <c r="L27" s="86">
        <v>0</v>
      </c>
    </row>
    <row r="28" spans="1:12" s="85" customFormat="1" ht="12.75" customHeight="1">
      <c r="A28" s="37">
        <v>22</v>
      </c>
      <c r="B28" s="88">
        <v>201</v>
      </c>
      <c r="C28" s="86" t="s">
        <v>259</v>
      </c>
      <c r="D28" s="86" t="s">
        <v>260</v>
      </c>
      <c r="E28" s="87">
        <v>1</v>
      </c>
      <c r="F28" s="87">
        <v>1989</v>
      </c>
      <c r="G28" s="87">
        <v>1</v>
      </c>
      <c r="H28" s="86">
        <v>46100</v>
      </c>
      <c r="I28" s="87">
        <v>25</v>
      </c>
      <c r="J28" s="87">
        <v>4</v>
      </c>
      <c r="K28" s="86">
        <v>1844</v>
      </c>
      <c r="L28" s="86">
        <v>153.67</v>
      </c>
    </row>
    <row r="29" spans="1:12" s="85" customFormat="1" ht="12.75" customHeight="1">
      <c r="A29" s="37">
        <v>23</v>
      </c>
      <c r="B29" s="88">
        <v>202</v>
      </c>
      <c r="C29" s="86" t="s">
        <v>261</v>
      </c>
      <c r="D29" s="86" t="s">
        <v>262</v>
      </c>
      <c r="E29" s="87">
        <v>1</v>
      </c>
      <c r="F29" s="87">
        <v>1963</v>
      </c>
      <c r="G29" s="87">
        <v>1</v>
      </c>
      <c r="H29" s="86">
        <v>28800</v>
      </c>
      <c r="I29" s="87">
        <v>25</v>
      </c>
      <c r="J29" s="87">
        <v>4</v>
      </c>
      <c r="K29" s="86">
        <v>0</v>
      </c>
      <c r="L29" s="86">
        <v>0</v>
      </c>
    </row>
    <row r="30" spans="1:12" s="85" customFormat="1" ht="12.75" customHeight="1">
      <c r="A30" s="37">
        <v>24</v>
      </c>
      <c r="B30" s="88">
        <v>203</v>
      </c>
      <c r="C30" s="86" t="s">
        <v>263</v>
      </c>
      <c r="D30" s="86" t="s">
        <v>264</v>
      </c>
      <c r="E30" s="87">
        <v>1</v>
      </c>
      <c r="F30" s="87">
        <v>1963</v>
      </c>
      <c r="G30" s="87">
        <v>1</v>
      </c>
      <c r="H30" s="86">
        <v>154300</v>
      </c>
      <c r="I30" s="87">
        <v>25</v>
      </c>
      <c r="J30" s="87">
        <v>4</v>
      </c>
      <c r="K30" s="86">
        <v>0</v>
      </c>
      <c r="L30" s="86">
        <v>0</v>
      </c>
    </row>
    <row r="31" spans="1:12" s="85" customFormat="1" ht="12.75" customHeight="1">
      <c r="A31" s="37">
        <v>25</v>
      </c>
      <c r="B31" s="88">
        <v>204</v>
      </c>
      <c r="C31" s="86" t="s">
        <v>265</v>
      </c>
      <c r="D31" s="86" t="s">
        <v>266</v>
      </c>
      <c r="E31" s="87">
        <v>1</v>
      </c>
      <c r="F31" s="87">
        <v>1989</v>
      </c>
      <c r="G31" s="87">
        <v>1</v>
      </c>
      <c r="H31" s="86">
        <v>100200</v>
      </c>
      <c r="I31" s="87">
        <v>25</v>
      </c>
      <c r="J31" s="87">
        <v>4</v>
      </c>
      <c r="K31" s="86">
        <v>4008</v>
      </c>
      <c r="L31" s="86">
        <v>334</v>
      </c>
    </row>
    <row r="32" spans="1:12" s="85" customFormat="1" ht="12.75" customHeight="1">
      <c r="A32" s="37">
        <v>26</v>
      </c>
      <c r="B32" s="88">
        <v>205</v>
      </c>
      <c r="C32" s="86" t="s">
        <v>267</v>
      </c>
      <c r="D32" s="86" t="s">
        <v>268</v>
      </c>
      <c r="E32" s="87">
        <v>1</v>
      </c>
      <c r="F32" s="87">
        <v>1989</v>
      </c>
      <c r="G32" s="87">
        <v>1</v>
      </c>
      <c r="H32" s="86">
        <v>95600</v>
      </c>
      <c r="I32" s="87">
        <v>25</v>
      </c>
      <c r="J32" s="87">
        <v>4</v>
      </c>
      <c r="K32" s="86">
        <v>3824</v>
      </c>
      <c r="L32" s="86">
        <v>318.67</v>
      </c>
    </row>
    <row r="33" spans="1:12" s="85" customFormat="1" ht="12.75" customHeight="1">
      <c r="A33" s="37">
        <v>27</v>
      </c>
      <c r="B33" s="88">
        <v>206</v>
      </c>
      <c r="C33" s="86" t="s">
        <v>269</v>
      </c>
      <c r="D33" s="86" t="s">
        <v>270</v>
      </c>
      <c r="E33" s="87">
        <v>1</v>
      </c>
      <c r="F33" s="87">
        <v>1989</v>
      </c>
      <c r="G33" s="87">
        <v>1</v>
      </c>
      <c r="H33" s="86">
        <v>210800</v>
      </c>
      <c r="I33" s="87">
        <v>25</v>
      </c>
      <c r="J33" s="87">
        <v>4</v>
      </c>
      <c r="K33" s="86">
        <v>8432</v>
      </c>
      <c r="L33" s="86">
        <v>702.67</v>
      </c>
    </row>
    <row r="34" spans="1:12" s="85" customFormat="1" ht="12.75" customHeight="1">
      <c r="A34" s="37">
        <v>28</v>
      </c>
      <c r="B34" s="88">
        <v>207</v>
      </c>
      <c r="C34" s="86" t="s">
        <v>271</v>
      </c>
      <c r="D34" s="86" t="s">
        <v>272</v>
      </c>
      <c r="E34" s="87">
        <v>1</v>
      </c>
      <c r="F34" s="87">
        <v>1989</v>
      </c>
      <c r="G34" s="87">
        <v>1</v>
      </c>
      <c r="H34" s="86">
        <v>82900</v>
      </c>
      <c r="I34" s="87">
        <v>25</v>
      </c>
      <c r="J34" s="87">
        <v>4</v>
      </c>
      <c r="K34" s="86">
        <v>3316</v>
      </c>
      <c r="L34" s="86">
        <v>276.33</v>
      </c>
    </row>
    <row r="35" spans="1:12" s="85" customFormat="1" ht="12.75" customHeight="1">
      <c r="A35" s="37">
        <v>29</v>
      </c>
      <c r="B35" s="88">
        <v>208</v>
      </c>
      <c r="C35" s="86" t="s">
        <v>273</v>
      </c>
      <c r="D35" s="86" t="s">
        <v>274</v>
      </c>
      <c r="E35" s="87">
        <v>1</v>
      </c>
      <c r="F35" s="87">
        <v>1989</v>
      </c>
      <c r="G35" s="87">
        <v>1</v>
      </c>
      <c r="H35" s="86">
        <v>374316</v>
      </c>
      <c r="I35" s="87">
        <v>25</v>
      </c>
      <c r="J35" s="87">
        <v>4</v>
      </c>
      <c r="K35" s="86">
        <v>14972.64</v>
      </c>
      <c r="L35" s="86">
        <v>1247.72</v>
      </c>
    </row>
    <row r="36" spans="1:12" s="85" customFormat="1" ht="12.75" customHeight="1">
      <c r="A36" s="37">
        <v>30</v>
      </c>
      <c r="B36" s="88">
        <v>209</v>
      </c>
      <c r="C36" s="86" t="s">
        <v>275</v>
      </c>
      <c r="D36" s="86" t="s">
        <v>276</v>
      </c>
      <c r="E36" s="87">
        <v>1</v>
      </c>
      <c r="F36" s="87">
        <v>2003</v>
      </c>
      <c r="G36" s="87"/>
      <c r="H36" s="86">
        <v>44031</v>
      </c>
      <c r="I36" s="87">
        <v>25</v>
      </c>
      <c r="J36" s="87">
        <v>4</v>
      </c>
      <c r="K36" s="86">
        <v>1761.24</v>
      </c>
      <c r="L36" s="86">
        <v>146.77</v>
      </c>
    </row>
    <row r="37" spans="1:12" s="85" customFormat="1" ht="12.75" customHeight="1">
      <c r="A37" s="37">
        <v>31</v>
      </c>
      <c r="B37" s="88">
        <v>210</v>
      </c>
      <c r="C37" s="86" t="s">
        <v>277</v>
      </c>
      <c r="D37" s="86" t="s">
        <v>278</v>
      </c>
      <c r="E37" s="87">
        <v>1</v>
      </c>
      <c r="F37" s="87">
        <v>1992</v>
      </c>
      <c r="G37" s="87">
        <v>1</v>
      </c>
      <c r="H37" s="86">
        <v>69754</v>
      </c>
      <c r="I37" s="87">
        <v>25</v>
      </c>
      <c r="J37" s="87">
        <v>4</v>
      </c>
      <c r="K37" s="86">
        <v>2790.16</v>
      </c>
      <c r="L37" s="86">
        <v>232.51</v>
      </c>
    </row>
    <row r="38" spans="1:12" s="85" customFormat="1" ht="12.75" customHeight="1">
      <c r="A38" s="37">
        <v>32</v>
      </c>
      <c r="B38" s="88">
        <v>211</v>
      </c>
      <c r="C38" s="86" t="s">
        <v>279</v>
      </c>
      <c r="D38" s="86" t="s">
        <v>280</v>
      </c>
      <c r="E38" s="87">
        <v>1</v>
      </c>
      <c r="F38" s="87">
        <v>1992</v>
      </c>
      <c r="G38" s="87">
        <v>1</v>
      </c>
      <c r="H38" s="86">
        <v>69754</v>
      </c>
      <c r="I38" s="87">
        <v>25</v>
      </c>
      <c r="J38" s="87">
        <v>4</v>
      </c>
      <c r="K38" s="86">
        <v>2790.16</v>
      </c>
      <c r="L38" s="86">
        <v>232.51</v>
      </c>
    </row>
    <row r="39" spans="1:12" s="85" customFormat="1" ht="12.75" customHeight="1">
      <c r="A39" s="37">
        <v>33</v>
      </c>
      <c r="B39" s="88">
        <v>212</v>
      </c>
      <c r="C39" s="86" t="s">
        <v>281</v>
      </c>
      <c r="D39" s="86" t="s">
        <v>282</v>
      </c>
      <c r="E39" s="87">
        <v>1</v>
      </c>
      <c r="F39" s="87">
        <v>1992</v>
      </c>
      <c r="G39" s="87">
        <v>1</v>
      </c>
      <c r="H39" s="86">
        <v>119659</v>
      </c>
      <c r="I39" s="87">
        <v>25</v>
      </c>
      <c r="J39" s="87">
        <v>4</v>
      </c>
      <c r="K39" s="86">
        <v>4786.36</v>
      </c>
      <c r="L39" s="86">
        <v>398.86</v>
      </c>
    </row>
    <row r="40" spans="1:12" s="85" customFormat="1" ht="12.75" customHeight="1">
      <c r="A40" s="37">
        <v>34</v>
      </c>
      <c r="B40" s="88">
        <v>213</v>
      </c>
      <c r="C40" s="86" t="s">
        <v>283</v>
      </c>
      <c r="D40" s="86" t="s">
        <v>284</v>
      </c>
      <c r="E40" s="87">
        <v>1</v>
      </c>
      <c r="F40" s="87">
        <v>1979</v>
      </c>
      <c r="G40" s="87">
        <v>1</v>
      </c>
      <c r="H40" s="86">
        <v>23460</v>
      </c>
      <c r="I40" s="87">
        <v>25</v>
      </c>
      <c r="J40" s="87">
        <v>4</v>
      </c>
      <c r="K40" s="86">
        <v>0</v>
      </c>
      <c r="L40" s="86">
        <v>0</v>
      </c>
    </row>
    <row r="41" spans="1:12" s="85" customFormat="1" ht="12.75" customHeight="1">
      <c r="A41" s="37">
        <v>35</v>
      </c>
      <c r="B41" s="88">
        <v>214</v>
      </c>
      <c r="C41" s="86" t="s">
        <v>285</v>
      </c>
      <c r="D41" s="86" t="s">
        <v>286</v>
      </c>
      <c r="E41" s="87">
        <v>1</v>
      </c>
      <c r="F41" s="87">
        <v>1979</v>
      </c>
      <c r="G41" s="87">
        <v>1</v>
      </c>
      <c r="H41" s="86">
        <v>23460</v>
      </c>
      <c r="I41" s="87">
        <v>25</v>
      </c>
      <c r="J41" s="87">
        <v>4</v>
      </c>
      <c r="K41" s="86">
        <v>0</v>
      </c>
      <c r="L41" s="86">
        <v>0</v>
      </c>
    </row>
    <row r="42" spans="1:12" s="85" customFormat="1" ht="12.75" customHeight="1">
      <c r="A42" s="37">
        <v>36</v>
      </c>
      <c r="B42" s="88">
        <v>215</v>
      </c>
      <c r="C42" s="86" t="s">
        <v>287</v>
      </c>
      <c r="D42" s="86" t="s">
        <v>288</v>
      </c>
      <c r="E42" s="87">
        <v>1</v>
      </c>
      <c r="F42" s="87">
        <v>1981</v>
      </c>
      <c r="G42" s="87">
        <v>1</v>
      </c>
      <c r="H42" s="86">
        <v>27390</v>
      </c>
      <c r="I42" s="87">
        <v>25</v>
      </c>
      <c r="J42" s="87">
        <v>4</v>
      </c>
      <c r="K42" s="86">
        <v>0</v>
      </c>
      <c r="L42" s="86">
        <v>0</v>
      </c>
    </row>
    <row r="43" spans="1:12" s="85" customFormat="1" ht="12.75" customHeight="1">
      <c r="A43" s="37">
        <v>37</v>
      </c>
      <c r="B43" s="88">
        <v>216</v>
      </c>
      <c r="C43" s="86" t="s">
        <v>289</v>
      </c>
      <c r="D43" s="86" t="s">
        <v>290</v>
      </c>
      <c r="E43" s="87">
        <v>1</v>
      </c>
      <c r="F43" s="87">
        <v>1981</v>
      </c>
      <c r="G43" s="87">
        <v>1</v>
      </c>
      <c r="H43" s="86">
        <v>17595</v>
      </c>
      <c r="I43" s="87">
        <v>25</v>
      </c>
      <c r="J43" s="87">
        <v>4</v>
      </c>
      <c r="K43" s="86">
        <v>0</v>
      </c>
      <c r="L43" s="86">
        <v>0</v>
      </c>
    </row>
    <row r="44" spans="1:12" s="85" customFormat="1" ht="12.75" customHeight="1">
      <c r="A44" s="37">
        <v>38</v>
      </c>
      <c r="B44" s="88">
        <v>217</v>
      </c>
      <c r="C44" s="86" t="s">
        <v>291</v>
      </c>
      <c r="D44" s="86" t="s">
        <v>292</v>
      </c>
      <c r="E44" s="87">
        <v>1</v>
      </c>
      <c r="F44" s="87">
        <v>1981</v>
      </c>
      <c r="G44" s="87">
        <v>1</v>
      </c>
      <c r="H44" s="86">
        <v>17595</v>
      </c>
      <c r="I44" s="87">
        <v>25</v>
      </c>
      <c r="J44" s="87">
        <v>4</v>
      </c>
      <c r="K44" s="86">
        <v>0</v>
      </c>
      <c r="L44" s="86">
        <v>0</v>
      </c>
    </row>
    <row r="45" spans="1:12" s="85" customFormat="1" ht="12.75" customHeight="1">
      <c r="A45" s="37">
        <v>39</v>
      </c>
      <c r="B45" s="88">
        <v>218</v>
      </c>
      <c r="C45" s="86" t="s">
        <v>293</v>
      </c>
      <c r="D45" s="86" t="s">
        <v>294</v>
      </c>
      <c r="E45" s="87">
        <v>1</v>
      </c>
      <c r="F45" s="87">
        <v>1981</v>
      </c>
      <c r="G45" s="87">
        <v>1</v>
      </c>
      <c r="H45" s="86">
        <v>29326</v>
      </c>
      <c r="I45" s="87">
        <v>25</v>
      </c>
      <c r="J45" s="87">
        <v>4</v>
      </c>
      <c r="K45" s="86">
        <v>0</v>
      </c>
      <c r="L45" s="86">
        <v>0</v>
      </c>
    </row>
    <row r="46" spans="1:12" s="85" customFormat="1" ht="12.75" customHeight="1">
      <c r="A46" s="37">
        <v>40</v>
      </c>
      <c r="B46" s="88">
        <v>219</v>
      </c>
      <c r="C46" s="86" t="s">
        <v>295</v>
      </c>
      <c r="D46" s="86" t="s">
        <v>296</v>
      </c>
      <c r="E46" s="87">
        <v>1</v>
      </c>
      <c r="F46" s="87">
        <v>1989</v>
      </c>
      <c r="G46" s="87">
        <v>1</v>
      </c>
      <c r="H46" s="86">
        <v>21114</v>
      </c>
      <c r="I46" s="87">
        <v>25</v>
      </c>
      <c r="J46" s="87">
        <v>4</v>
      </c>
      <c r="K46" s="86">
        <v>844.56</v>
      </c>
      <c r="L46" s="86">
        <v>70.38</v>
      </c>
    </row>
    <row r="47" spans="1:12" s="85" customFormat="1" ht="12.75" customHeight="1">
      <c r="A47" s="37">
        <v>41</v>
      </c>
      <c r="B47" s="88">
        <v>220</v>
      </c>
      <c r="C47" s="86" t="s">
        <v>297</v>
      </c>
      <c r="D47" s="86" t="s">
        <v>298</v>
      </c>
      <c r="E47" s="87">
        <v>1</v>
      </c>
      <c r="F47" s="87">
        <v>1989</v>
      </c>
      <c r="G47" s="87">
        <v>1</v>
      </c>
      <c r="H47" s="86">
        <v>26784</v>
      </c>
      <c r="I47" s="87">
        <v>25</v>
      </c>
      <c r="J47" s="87">
        <v>4</v>
      </c>
      <c r="K47" s="86">
        <v>1071.36</v>
      </c>
      <c r="L47" s="86">
        <v>89.28</v>
      </c>
    </row>
    <row r="48" spans="1:12" s="85" customFormat="1" ht="12.75" customHeight="1">
      <c r="A48" s="37">
        <v>42</v>
      </c>
      <c r="B48" s="88">
        <v>221</v>
      </c>
      <c r="C48" s="86" t="s">
        <v>299</v>
      </c>
      <c r="D48" s="86" t="s">
        <v>300</v>
      </c>
      <c r="E48" s="87">
        <v>1</v>
      </c>
      <c r="F48" s="87">
        <v>1989</v>
      </c>
      <c r="G48" s="87">
        <v>1</v>
      </c>
      <c r="H48" s="86">
        <v>12903</v>
      </c>
      <c r="I48" s="87">
        <v>25</v>
      </c>
      <c r="J48" s="87">
        <v>4</v>
      </c>
      <c r="K48" s="86">
        <v>516.12</v>
      </c>
      <c r="L48" s="86">
        <v>43.01</v>
      </c>
    </row>
    <row r="49" spans="1:12" s="85" customFormat="1" ht="12.75" customHeight="1">
      <c r="A49" s="37">
        <v>43</v>
      </c>
      <c r="B49" s="88">
        <v>222</v>
      </c>
      <c r="C49" s="86" t="s">
        <v>301</v>
      </c>
      <c r="D49" s="86" t="s">
        <v>302</v>
      </c>
      <c r="E49" s="87">
        <v>1</v>
      </c>
      <c r="F49" s="87">
        <v>1972</v>
      </c>
      <c r="G49" s="87">
        <v>1</v>
      </c>
      <c r="H49" s="86">
        <v>109483</v>
      </c>
      <c r="I49" s="87">
        <v>25</v>
      </c>
      <c r="J49" s="87">
        <v>4</v>
      </c>
      <c r="K49" s="86">
        <v>0</v>
      </c>
      <c r="L49" s="86">
        <v>0</v>
      </c>
    </row>
    <row r="50" spans="1:12" s="85" customFormat="1" ht="12.75" customHeight="1">
      <c r="A50" s="37">
        <v>44</v>
      </c>
      <c r="B50" s="88">
        <v>223</v>
      </c>
      <c r="C50" s="86" t="s">
        <v>303</v>
      </c>
      <c r="D50" s="86" t="s">
        <v>304</v>
      </c>
      <c r="E50" s="87">
        <v>1</v>
      </c>
      <c r="F50" s="87">
        <v>1972</v>
      </c>
      <c r="G50" s="87">
        <v>1</v>
      </c>
      <c r="H50" s="86">
        <v>27370</v>
      </c>
      <c r="I50" s="87">
        <v>25</v>
      </c>
      <c r="J50" s="87">
        <v>4</v>
      </c>
      <c r="K50" s="86">
        <v>0</v>
      </c>
      <c r="L50" s="86">
        <v>0</v>
      </c>
    </row>
    <row r="51" spans="1:12" s="85" customFormat="1" ht="12.75" customHeight="1">
      <c r="A51" s="37">
        <v>45</v>
      </c>
      <c r="B51" s="88">
        <v>224</v>
      </c>
      <c r="C51" s="86" t="s">
        <v>305</v>
      </c>
      <c r="D51" s="86" t="s">
        <v>306</v>
      </c>
      <c r="E51" s="87">
        <v>1</v>
      </c>
      <c r="F51" s="87">
        <v>1972</v>
      </c>
      <c r="G51" s="87">
        <v>1</v>
      </c>
      <c r="H51" s="86">
        <v>5865</v>
      </c>
      <c r="I51" s="87">
        <v>25</v>
      </c>
      <c r="J51" s="87">
        <v>4</v>
      </c>
      <c r="K51" s="86">
        <v>0</v>
      </c>
      <c r="L51" s="86">
        <v>0</v>
      </c>
    </row>
    <row r="52" spans="1:12" s="85" customFormat="1" ht="12.75" customHeight="1">
      <c r="A52" s="37">
        <v>46</v>
      </c>
      <c r="B52" s="88">
        <v>225</v>
      </c>
      <c r="C52" s="86" t="s">
        <v>307</v>
      </c>
      <c r="D52" s="86" t="s">
        <v>308</v>
      </c>
      <c r="E52" s="87">
        <v>1</v>
      </c>
      <c r="F52" s="87">
        <v>1972</v>
      </c>
      <c r="G52" s="87">
        <v>1</v>
      </c>
      <c r="H52" s="86">
        <v>7820</v>
      </c>
      <c r="I52" s="87">
        <v>25</v>
      </c>
      <c r="J52" s="87">
        <v>4</v>
      </c>
      <c r="K52" s="86">
        <v>0</v>
      </c>
      <c r="L52" s="86">
        <v>0</v>
      </c>
    </row>
    <row r="53" spans="1:12" s="85" customFormat="1" ht="12.75" customHeight="1">
      <c r="A53" s="37">
        <v>47</v>
      </c>
      <c r="B53" s="88">
        <v>226</v>
      </c>
      <c r="C53" s="86" t="s">
        <v>309</v>
      </c>
      <c r="D53" s="86"/>
      <c r="E53" s="87">
        <v>1</v>
      </c>
      <c r="F53" s="87">
        <v>1973</v>
      </c>
      <c r="G53" s="87">
        <v>1</v>
      </c>
      <c r="H53" s="86">
        <v>15640</v>
      </c>
      <c r="I53" s="87">
        <v>25</v>
      </c>
      <c r="J53" s="87">
        <v>4</v>
      </c>
      <c r="K53" s="86">
        <v>0</v>
      </c>
      <c r="L53" s="86">
        <v>0</v>
      </c>
    </row>
    <row r="54" spans="1:12" s="85" customFormat="1" ht="12.75" customHeight="1">
      <c r="A54" s="37">
        <v>48</v>
      </c>
      <c r="B54" s="88">
        <v>227</v>
      </c>
      <c r="C54" s="86" t="s">
        <v>310</v>
      </c>
      <c r="D54" s="86" t="s">
        <v>311</v>
      </c>
      <c r="E54" s="87">
        <v>1</v>
      </c>
      <c r="F54" s="87">
        <v>1973</v>
      </c>
      <c r="G54" s="87">
        <v>1</v>
      </c>
      <c r="H54" s="86">
        <v>13685</v>
      </c>
      <c r="I54" s="87">
        <v>25</v>
      </c>
      <c r="J54" s="87">
        <v>4</v>
      </c>
      <c r="K54" s="86">
        <v>0</v>
      </c>
      <c r="L54" s="86">
        <v>0</v>
      </c>
    </row>
    <row r="55" spans="1:12" s="85" customFormat="1" ht="12.75" customHeight="1">
      <c r="A55" s="37">
        <v>49</v>
      </c>
      <c r="B55" s="88">
        <v>228</v>
      </c>
      <c r="C55" s="86" t="s">
        <v>312</v>
      </c>
      <c r="D55" s="86" t="s">
        <v>313</v>
      </c>
      <c r="E55" s="87">
        <v>1</v>
      </c>
      <c r="F55" s="87">
        <v>1973</v>
      </c>
      <c r="G55" s="87">
        <v>1</v>
      </c>
      <c r="H55" s="86">
        <v>33236</v>
      </c>
      <c r="I55" s="87">
        <v>25</v>
      </c>
      <c r="J55" s="87">
        <v>4</v>
      </c>
      <c r="K55" s="86">
        <v>0</v>
      </c>
      <c r="L55" s="86">
        <v>0</v>
      </c>
    </row>
    <row r="56" spans="1:12" s="85" customFormat="1" ht="12.75" customHeight="1">
      <c r="A56" s="37">
        <v>50</v>
      </c>
      <c r="B56" s="88">
        <v>229</v>
      </c>
      <c r="C56" s="86" t="s">
        <v>314</v>
      </c>
      <c r="D56" s="86" t="s">
        <v>315</v>
      </c>
      <c r="E56" s="87">
        <v>1</v>
      </c>
      <c r="F56" s="87">
        <v>1973</v>
      </c>
      <c r="G56" s="87">
        <v>1</v>
      </c>
      <c r="H56" s="86">
        <v>21505</v>
      </c>
      <c r="I56" s="87">
        <v>25</v>
      </c>
      <c r="J56" s="87">
        <v>4</v>
      </c>
      <c r="K56" s="86">
        <v>0</v>
      </c>
      <c r="L56" s="86">
        <v>0</v>
      </c>
    </row>
    <row r="57" spans="1:12" s="85" customFormat="1" ht="12.75" customHeight="1">
      <c r="A57" s="37">
        <v>51</v>
      </c>
      <c r="B57" s="88">
        <v>230</v>
      </c>
      <c r="C57" s="86" t="s">
        <v>316</v>
      </c>
      <c r="D57" s="86" t="s">
        <v>317</v>
      </c>
      <c r="E57" s="87">
        <v>1</v>
      </c>
      <c r="F57" s="87">
        <v>1973</v>
      </c>
      <c r="G57" s="87">
        <v>1</v>
      </c>
      <c r="H57" s="86">
        <v>21505</v>
      </c>
      <c r="I57" s="87">
        <v>25</v>
      </c>
      <c r="J57" s="87">
        <v>4</v>
      </c>
      <c r="K57" s="86">
        <v>0</v>
      </c>
      <c r="L57" s="86">
        <v>0</v>
      </c>
    </row>
    <row r="58" spans="1:12" s="85" customFormat="1" ht="12.75" customHeight="1">
      <c r="A58" s="37">
        <v>52</v>
      </c>
      <c r="B58" s="88">
        <v>231</v>
      </c>
      <c r="C58" s="86" t="s">
        <v>318</v>
      </c>
      <c r="D58" s="86" t="s">
        <v>319</v>
      </c>
      <c r="E58" s="87">
        <v>1</v>
      </c>
      <c r="F58" s="87">
        <v>1973</v>
      </c>
      <c r="G58" s="87">
        <v>1</v>
      </c>
      <c r="H58" s="86">
        <v>11730</v>
      </c>
      <c r="I58" s="87">
        <v>25</v>
      </c>
      <c r="J58" s="87">
        <v>4</v>
      </c>
      <c r="K58" s="86">
        <v>0</v>
      </c>
      <c r="L58" s="86">
        <v>0</v>
      </c>
    </row>
    <row r="59" spans="1:12" s="85" customFormat="1" ht="12.75" customHeight="1">
      <c r="A59" s="37">
        <v>53</v>
      </c>
      <c r="B59" s="88">
        <v>232</v>
      </c>
      <c r="C59" s="86" t="s">
        <v>318</v>
      </c>
      <c r="D59" s="86" t="s">
        <v>320</v>
      </c>
      <c r="E59" s="87">
        <v>1</v>
      </c>
      <c r="F59" s="87">
        <v>1973</v>
      </c>
      <c r="G59" s="87">
        <v>1</v>
      </c>
      <c r="H59" s="86">
        <v>11730</v>
      </c>
      <c r="I59" s="87">
        <v>25</v>
      </c>
      <c r="J59" s="87">
        <v>4</v>
      </c>
      <c r="K59" s="86">
        <v>0</v>
      </c>
      <c r="L59" s="86">
        <v>0</v>
      </c>
    </row>
    <row r="60" spans="1:12" s="85" customFormat="1" ht="12.75" customHeight="1">
      <c r="A60" s="37">
        <v>54</v>
      </c>
      <c r="B60" s="88">
        <v>233</v>
      </c>
      <c r="C60" s="86" t="s">
        <v>318</v>
      </c>
      <c r="D60" s="86" t="s">
        <v>321</v>
      </c>
      <c r="E60" s="87">
        <v>1</v>
      </c>
      <c r="F60" s="87">
        <v>1973</v>
      </c>
      <c r="G60" s="87">
        <v>1</v>
      </c>
      <c r="H60" s="86">
        <v>19550</v>
      </c>
      <c r="I60" s="87">
        <v>25</v>
      </c>
      <c r="J60" s="87">
        <v>4</v>
      </c>
      <c r="K60" s="86">
        <v>0</v>
      </c>
      <c r="L60" s="86">
        <v>0</v>
      </c>
    </row>
    <row r="61" spans="1:12" s="85" customFormat="1" ht="12.75" customHeight="1">
      <c r="A61" s="37">
        <v>55</v>
      </c>
      <c r="B61" s="88">
        <v>234</v>
      </c>
      <c r="C61" s="86" t="s">
        <v>322</v>
      </c>
      <c r="D61" s="86" t="s">
        <v>323</v>
      </c>
      <c r="E61" s="87">
        <v>1</v>
      </c>
      <c r="F61" s="87">
        <v>1973</v>
      </c>
      <c r="G61" s="87">
        <v>1</v>
      </c>
      <c r="H61" s="86">
        <v>19550</v>
      </c>
      <c r="I61" s="87">
        <v>25</v>
      </c>
      <c r="J61" s="87">
        <v>4</v>
      </c>
      <c r="K61" s="86">
        <v>0</v>
      </c>
      <c r="L61" s="86">
        <v>0</v>
      </c>
    </row>
    <row r="62" spans="1:12" s="85" customFormat="1" ht="12.75" customHeight="1">
      <c r="A62" s="37">
        <v>56</v>
      </c>
      <c r="B62" s="88">
        <v>235</v>
      </c>
      <c r="C62" s="86" t="s">
        <v>324</v>
      </c>
      <c r="D62" s="86" t="s">
        <v>325</v>
      </c>
      <c r="E62" s="87">
        <v>1</v>
      </c>
      <c r="F62" s="87">
        <v>1979</v>
      </c>
      <c r="G62" s="87">
        <v>1</v>
      </c>
      <c r="H62" s="86">
        <v>32454</v>
      </c>
      <c r="I62" s="87">
        <v>25</v>
      </c>
      <c r="J62" s="87">
        <v>4</v>
      </c>
      <c r="K62" s="86">
        <v>0</v>
      </c>
      <c r="L62" s="86">
        <v>0</v>
      </c>
    </row>
    <row r="63" spans="1:12" s="85" customFormat="1" ht="12.75" customHeight="1">
      <c r="A63" s="37">
        <v>57</v>
      </c>
      <c r="B63" s="88">
        <v>236</v>
      </c>
      <c r="C63" s="86" t="s">
        <v>326</v>
      </c>
      <c r="D63" s="86" t="s">
        <v>327</v>
      </c>
      <c r="E63" s="87">
        <v>1</v>
      </c>
      <c r="F63" s="87">
        <v>1984</v>
      </c>
      <c r="G63" s="87">
        <v>1</v>
      </c>
      <c r="H63" s="86">
        <v>46921</v>
      </c>
      <c r="I63" s="87">
        <v>25</v>
      </c>
      <c r="J63" s="87">
        <v>4</v>
      </c>
      <c r="K63" s="86">
        <v>1876.84</v>
      </c>
      <c r="L63" s="86">
        <v>156.4</v>
      </c>
    </row>
    <row r="64" spans="1:12" s="85" customFormat="1" ht="12.75" customHeight="1">
      <c r="A64" s="37">
        <v>58</v>
      </c>
      <c r="B64" s="88">
        <v>237</v>
      </c>
      <c r="C64" s="86" t="s">
        <v>328</v>
      </c>
      <c r="D64" s="86" t="s">
        <v>329</v>
      </c>
      <c r="E64" s="87">
        <v>1</v>
      </c>
      <c r="F64" s="87">
        <v>1981</v>
      </c>
      <c r="G64" s="87">
        <v>1</v>
      </c>
      <c r="H64" s="86">
        <v>3128</v>
      </c>
      <c r="I64" s="87">
        <v>25</v>
      </c>
      <c r="J64" s="87">
        <v>4</v>
      </c>
      <c r="K64" s="86">
        <v>0</v>
      </c>
      <c r="L64" s="86">
        <v>0</v>
      </c>
    </row>
    <row r="65" spans="1:12" s="85" customFormat="1" ht="12.75" customHeight="1">
      <c r="A65" s="37">
        <v>59</v>
      </c>
      <c r="B65" s="88">
        <v>238</v>
      </c>
      <c r="C65" s="86" t="s">
        <v>330</v>
      </c>
      <c r="D65" s="86" t="s">
        <v>331</v>
      </c>
      <c r="E65" s="87">
        <v>1</v>
      </c>
      <c r="F65" s="87">
        <v>1981</v>
      </c>
      <c r="G65" s="87">
        <v>1</v>
      </c>
      <c r="H65" s="86">
        <v>8211</v>
      </c>
      <c r="I65" s="87">
        <v>25</v>
      </c>
      <c r="J65" s="87">
        <v>4</v>
      </c>
      <c r="K65" s="86">
        <v>0</v>
      </c>
      <c r="L65" s="86">
        <v>0</v>
      </c>
    </row>
    <row r="66" spans="1:12" s="85" customFormat="1" ht="12.75" customHeight="1">
      <c r="A66" s="37">
        <v>60</v>
      </c>
      <c r="B66" s="88">
        <v>239</v>
      </c>
      <c r="C66" s="86" t="s">
        <v>332</v>
      </c>
      <c r="D66" s="86" t="s">
        <v>333</v>
      </c>
      <c r="E66" s="87">
        <v>1</v>
      </c>
      <c r="F66" s="87">
        <v>1985</v>
      </c>
      <c r="G66" s="87">
        <v>1</v>
      </c>
      <c r="H66" s="86">
        <v>5865</v>
      </c>
      <c r="I66" s="87">
        <v>25</v>
      </c>
      <c r="J66" s="87">
        <v>4</v>
      </c>
      <c r="K66" s="86">
        <v>234.6</v>
      </c>
      <c r="L66" s="86">
        <v>19.55</v>
      </c>
    </row>
    <row r="67" spans="1:12" s="85" customFormat="1" ht="12.75" customHeight="1">
      <c r="A67" s="37">
        <v>61</v>
      </c>
      <c r="B67" s="88">
        <v>240</v>
      </c>
      <c r="C67" s="86" t="s">
        <v>334</v>
      </c>
      <c r="D67" s="86" t="s">
        <v>335</v>
      </c>
      <c r="E67" s="87">
        <v>1</v>
      </c>
      <c r="F67" s="87">
        <v>1991</v>
      </c>
      <c r="G67" s="87">
        <v>1</v>
      </c>
      <c r="H67" s="86">
        <v>6256</v>
      </c>
      <c r="I67" s="87">
        <v>25</v>
      </c>
      <c r="J67" s="87">
        <v>4</v>
      </c>
      <c r="K67" s="86">
        <v>250.24</v>
      </c>
      <c r="L67" s="86">
        <v>20.85</v>
      </c>
    </row>
    <row r="68" spans="1:12" s="85" customFormat="1" ht="12.75" customHeight="1">
      <c r="A68" s="37">
        <v>62</v>
      </c>
      <c r="B68" s="88">
        <v>241</v>
      </c>
      <c r="C68" s="86" t="s">
        <v>336</v>
      </c>
      <c r="D68" s="86" t="s">
        <v>337</v>
      </c>
      <c r="E68" s="87">
        <v>1</v>
      </c>
      <c r="F68" s="87">
        <v>1979</v>
      </c>
      <c r="G68" s="87">
        <v>1</v>
      </c>
      <c r="H68" s="86">
        <v>11730</v>
      </c>
      <c r="I68" s="87">
        <v>25</v>
      </c>
      <c r="J68" s="87">
        <v>4</v>
      </c>
      <c r="K68" s="86">
        <v>0</v>
      </c>
      <c r="L68" s="86">
        <v>0</v>
      </c>
    </row>
    <row r="69" spans="1:12" s="85" customFormat="1" ht="12.75" customHeight="1">
      <c r="A69" s="37">
        <v>63</v>
      </c>
      <c r="B69" s="88">
        <v>242</v>
      </c>
      <c r="C69" s="86" t="s">
        <v>338</v>
      </c>
      <c r="D69" s="86" t="s">
        <v>339</v>
      </c>
      <c r="E69" s="87">
        <v>1</v>
      </c>
      <c r="F69" s="87">
        <v>1979</v>
      </c>
      <c r="G69" s="87">
        <v>1</v>
      </c>
      <c r="H69" s="86">
        <v>25415</v>
      </c>
      <c r="I69" s="87">
        <v>25</v>
      </c>
      <c r="J69" s="87">
        <v>4</v>
      </c>
      <c r="K69" s="86">
        <v>0</v>
      </c>
      <c r="L69" s="86">
        <v>0</v>
      </c>
    </row>
    <row r="70" spans="1:12" s="85" customFormat="1" ht="12.75" customHeight="1">
      <c r="A70" s="37">
        <v>64</v>
      </c>
      <c r="B70" s="88">
        <v>243</v>
      </c>
      <c r="C70" s="86" t="s">
        <v>340</v>
      </c>
      <c r="D70" s="86" t="s">
        <v>341</v>
      </c>
      <c r="E70" s="87">
        <v>1</v>
      </c>
      <c r="F70" s="87">
        <v>1996</v>
      </c>
      <c r="G70" s="87">
        <v>1</v>
      </c>
      <c r="H70" s="86">
        <v>201891</v>
      </c>
      <c r="I70" s="87">
        <v>25</v>
      </c>
      <c r="J70" s="87">
        <v>4</v>
      </c>
      <c r="K70" s="86">
        <v>8075.64</v>
      </c>
      <c r="L70" s="86">
        <v>672.97</v>
      </c>
    </row>
    <row r="71" spans="1:12" s="85" customFormat="1" ht="12.75" customHeight="1">
      <c r="A71" s="37">
        <v>65</v>
      </c>
      <c r="B71" s="88">
        <v>244</v>
      </c>
      <c r="C71" s="86" t="s">
        <v>342</v>
      </c>
      <c r="D71" s="86" t="s">
        <v>343</v>
      </c>
      <c r="E71" s="87">
        <v>1</v>
      </c>
      <c r="F71" s="87">
        <v>1981</v>
      </c>
      <c r="G71" s="87">
        <v>1</v>
      </c>
      <c r="H71" s="86">
        <v>27900</v>
      </c>
      <c r="I71" s="87">
        <v>25</v>
      </c>
      <c r="J71" s="87">
        <v>4</v>
      </c>
      <c r="K71" s="86">
        <v>0</v>
      </c>
      <c r="L71" s="86">
        <v>0</v>
      </c>
    </row>
    <row r="72" spans="1:12" s="85" customFormat="1" ht="12.75" customHeight="1">
      <c r="A72" s="37">
        <v>66</v>
      </c>
      <c r="B72" s="88">
        <v>245</v>
      </c>
      <c r="C72" s="86" t="s">
        <v>344</v>
      </c>
      <c r="D72" s="86" t="s">
        <v>345</v>
      </c>
      <c r="E72" s="87">
        <v>1</v>
      </c>
      <c r="F72" s="87">
        <v>1981</v>
      </c>
      <c r="G72" s="87">
        <v>1</v>
      </c>
      <c r="H72" s="86">
        <v>40100</v>
      </c>
      <c r="I72" s="87">
        <v>25</v>
      </c>
      <c r="J72" s="87">
        <v>4</v>
      </c>
      <c r="K72" s="86">
        <v>0</v>
      </c>
      <c r="L72" s="86">
        <v>0</v>
      </c>
    </row>
    <row r="73" spans="1:12" s="85" customFormat="1" ht="12.75" customHeight="1">
      <c r="A73" s="37">
        <v>67</v>
      </c>
      <c r="B73" s="88">
        <v>246</v>
      </c>
      <c r="C73" s="86" t="s">
        <v>346</v>
      </c>
      <c r="D73" s="86" t="s">
        <v>233</v>
      </c>
      <c r="E73" s="87">
        <v>1</v>
      </c>
      <c r="F73" s="87">
        <v>1981</v>
      </c>
      <c r="G73" s="87">
        <v>1</v>
      </c>
      <c r="H73" s="86">
        <v>58300</v>
      </c>
      <c r="I73" s="87">
        <v>25</v>
      </c>
      <c r="J73" s="87">
        <v>4</v>
      </c>
      <c r="K73" s="86">
        <v>0</v>
      </c>
      <c r="L73" s="86">
        <v>0</v>
      </c>
    </row>
    <row r="74" spans="1:12" s="85" customFormat="1" ht="12.75" customHeight="1">
      <c r="A74" s="37">
        <v>68</v>
      </c>
      <c r="B74" s="88">
        <v>247</v>
      </c>
      <c r="C74" s="86" t="s">
        <v>347</v>
      </c>
      <c r="D74" s="86" t="s">
        <v>348</v>
      </c>
      <c r="E74" s="87">
        <v>1</v>
      </c>
      <c r="F74" s="87">
        <v>1990</v>
      </c>
      <c r="G74" s="87">
        <v>1</v>
      </c>
      <c r="H74" s="86">
        <v>38400</v>
      </c>
      <c r="I74" s="87">
        <v>25</v>
      </c>
      <c r="J74" s="87">
        <v>4</v>
      </c>
      <c r="K74" s="86">
        <v>1536</v>
      </c>
      <c r="L74" s="86">
        <v>128</v>
      </c>
    </row>
    <row r="75" spans="1:12" s="85" customFormat="1" ht="12.75" customHeight="1">
      <c r="A75" s="37">
        <v>69</v>
      </c>
      <c r="B75" s="88">
        <v>248</v>
      </c>
      <c r="C75" s="86" t="s">
        <v>349</v>
      </c>
      <c r="D75" s="86" t="s">
        <v>350</v>
      </c>
      <c r="E75" s="87">
        <v>1</v>
      </c>
      <c r="F75" s="87">
        <v>2002</v>
      </c>
      <c r="G75" s="87">
        <v>1</v>
      </c>
      <c r="H75" s="86">
        <v>139600</v>
      </c>
      <c r="I75" s="87">
        <v>25</v>
      </c>
      <c r="J75" s="87">
        <v>4</v>
      </c>
      <c r="K75" s="86">
        <v>5584</v>
      </c>
      <c r="L75" s="86">
        <v>465.33</v>
      </c>
    </row>
    <row r="76" spans="1:12" s="85" customFormat="1" ht="12.75" customHeight="1">
      <c r="A76" s="37">
        <v>70</v>
      </c>
      <c r="B76" s="88">
        <v>249</v>
      </c>
      <c r="C76" s="86" t="s">
        <v>351</v>
      </c>
      <c r="D76" s="86" t="s">
        <v>352</v>
      </c>
      <c r="E76" s="87">
        <v>1</v>
      </c>
      <c r="F76" s="87">
        <v>1981</v>
      </c>
      <c r="G76" s="87">
        <v>1</v>
      </c>
      <c r="H76" s="86">
        <v>15700</v>
      </c>
      <c r="I76" s="87">
        <v>25</v>
      </c>
      <c r="J76" s="87">
        <v>4</v>
      </c>
      <c r="K76" s="86">
        <v>0</v>
      </c>
      <c r="L76" s="86">
        <v>0</v>
      </c>
    </row>
    <row r="77" spans="1:12" s="85" customFormat="1" ht="12.75" customHeight="1">
      <c r="A77" s="37">
        <v>71</v>
      </c>
      <c r="B77" s="88">
        <v>250</v>
      </c>
      <c r="C77" s="86" t="s">
        <v>353</v>
      </c>
      <c r="D77" s="86" t="s">
        <v>354</v>
      </c>
      <c r="E77" s="87">
        <v>1</v>
      </c>
      <c r="F77" s="87">
        <v>1989</v>
      </c>
      <c r="G77" s="87">
        <v>1</v>
      </c>
      <c r="H77" s="86">
        <v>24400</v>
      </c>
      <c r="I77" s="87">
        <v>25</v>
      </c>
      <c r="J77" s="87">
        <v>4</v>
      </c>
      <c r="K77" s="86">
        <v>976</v>
      </c>
      <c r="L77" s="86">
        <v>81.33</v>
      </c>
    </row>
    <row r="78" spans="1:12" s="85" customFormat="1" ht="12.75" customHeight="1">
      <c r="A78" s="37">
        <v>72</v>
      </c>
      <c r="B78" s="88">
        <v>251</v>
      </c>
      <c r="C78" s="86" t="s">
        <v>355</v>
      </c>
      <c r="D78" s="86" t="s">
        <v>356</v>
      </c>
      <c r="E78" s="87">
        <v>1</v>
      </c>
      <c r="F78" s="87">
        <v>1990</v>
      </c>
      <c r="G78" s="87">
        <v>1</v>
      </c>
      <c r="H78" s="86">
        <v>34900</v>
      </c>
      <c r="I78" s="87">
        <v>25</v>
      </c>
      <c r="J78" s="87">
        <v>4</v>
      </c>
      <c r="K78" s="86">
        <v>1396</v>
      </c>
      <c r="L78" s="86">
        <v>116.33</v>
      </c>
    </row>
    <row r="79" spans="1:12" s="85" customFormat="1" ht="12.75" customHeight="1">
      <c r="A79" s="37">
        <v>73</v>
      </c>
      <c r="B79" s="88">
        <v>252</v>
      </c>
      <c r="C79" s="86" t="s">
        <v>357</v>
      </c>
      <c r="D79" s="86" t="s">
        <v>358</v>
      </c>
      <c r="E79" s="87">
        <v>1</v>
      </c>
      <c r="F79" s="87">
        <v>1995</v>
      </c>
      <c r="G79" s="87">
        <v>1</v>
      </c>
      <c r="H79" s="86">
        <v>49900</v>
      </c>
      <c r="I79" s="87">
        <v>25</v>
      </c>
      <c r="J79" s="87">
        <v>4</v>
      </c>
      <c r="K79" s="86">
        <v>1996</v>
      </c>
      <c r="L79" s="86">
        <v>166.33</v>
      </c>
    </row>
    <row r="80" spans="1:12" s="85" customFormat="1" ht="12.75" customHeight="1">
      <c r="A80" s="37">
        <v>74</v>
      </c>
      <c r="B80" s="88">
        <v>253</v>
      </c>
      <c r="C80" s="86" t="s">
        <v>359</v>
      </c>
      <c r="D80" s="86" t="s">
        <v>360</v>
      </c>
      <c r="E80" s="87">
        <v>1</v>
      </c>
      <c r="F80" s="87">
        <v>1989</v>
      </c>
      <c r="G80" s="87">
        <v>1</v>
      </c>
      <c r="H80" s="86">
        <v>66367</v>
      </c>
      <c r="I80" s="87">
        <v>25</v>
      </c>
      <c r="J80" s="87">
        <v>4</v>
      </c>
      <c r="K80" s="86">
        <v>2654.68</v>
      </c>
      <c r="L80" s="86">
        <v>221.22</v>
      </c>
    </row>
    <row r="81" spans="1:12" s="85" customFormat="1" ht="12.75" customHeight="1">
      <c r="A81" s="37">
        <v>75</v>
      </c>
      <c r="B81" s="88">
        <v>254</v>
      </c>
      <c r="C81" s="86" t="s">
        <v>361</v>
      </c>
      <c r="D81" s="86" t="s">
        <v>362</v>
      </c>
      <c r="E81" s="87">
        <v>1</v>
      </c>
      <c r="F81" s="87">
        <v>1988</v>
      </c>
      <c r="G81" s="87">
        <v>1</v>
      </c>
      <c r="H81" s="86">
        <v>782823</v>
      </c>
      <c r="I81" s="87">
        <v>25</v>
      </c>
      <c r="J81" s="87">
        <v>4</v>
      </c>
      <c r="K81" s="86">
        <v>31312.92</v>
      </c>
      <c r="L81" s="86">
        <v>2609.41</v>
      </c>
    </row>
    <row r="82" spans="1:12" s="85" customFormat="1" ht="12.75" customHeight="1">
      <c r="A82" s="37">
        <v>76</v>
      </c>
      <c r="B82" s="88">
        <v>255</v>
      </c>
      <c r="C82" s="86" t="s">
        <v>363</v>
      </c>
      <c r="D82" s="86" t="s">
        <v>364</v>
      </c>
      <c r="E82" s="87">
        <v>3</v>
      </c>
      <c r="F82" s="87">
        <v>1982</v>
      </c>
      <c r="G82" s="87">
        <v>1</v>
      </c>
      <c r="H82" s="86">
        <v>419104</v>
      </c>
      <c r="I82" s="87">
        <v>25</v>
      </c>
      <c r="J82" s="87">
        <v>4</v>
      </c>
      <c r="K82" s="86">
        <v>0</v>
      </c>
      <c r="L82" s="86">
        <v>0</v>
      </c>
    </row>
    <row r="83" spans="1:12" s="85" customFormat="1" ht="12.75" customHeight="1">
      <c r="A83" s="37">
        <v>77</v>
      </c>
      <c r="B83" s="88">
        <v>256</v>
      </c>
      <c r="C83" s="86" t="s">
        <v>365</v>
      </c>
      <c r="D83" s="86" t="s">
        <v>366</v>
      </c>
      <c r="E83" s="87">
        <v>1</v>
      </c>
      <c r="F83" s="87">
        <v>2000</v>
      </c>
      <c r="G83" s="87">
        <v>1</v>
      </c>
      <c r="H83" s="86">
        <v>3038922</v>
      </c>
      <c r="I83" s="87">
        <v>25</v>
      </c>
      <c r="J83" s="87">
        <v>4</v>
      </c>
      <c r="K83" s="86">
        <v>121556.88</v>
      </c>
      <c r="L83" s="86">
        <v>10129.74</v>
      </c>
    </row>
    <row r="84" spans="1:12" s="85" customFormat="1" ht="12.75" customHeight="1">
      <c r="A84" s="37">
        <v>78</v>
      </c>
      <c r="B84" s="88">
        <v>257</v>
      </c>
      <c r="C84" s="86" t="s">
        <v>367</v>
      </c>
      <c r="D84" s="86" t="s">
        <v>368</v>
      </c>
      <c r="E84" s="87">
        <v>1</v>
      </c>
      <c r="F84" s="87">
        <v>1981</v>
      </c>
      <c r="G84" s="87">
        <v>1</v>
      </c>
      <c r="H84" s="86">
        <v>46435</v>
      </c>
      <c r="I84" s="87">
        <v>25</v>
      </c>
      <c r="J84" s="87">
        <v>4</v>
      </c>
      <c r="K84" s="86">
        <v>0</v>
      </c>
      <c r="L84" s="86">
        <v>0</v>
      </c>
    </row>
    <row r="85" spans="1:12" s="85" customFormat="1" ht="12.75" customHeight="1">
      <c r="A85" s="37">
        <v>79</v>
      </c>
      <c r="B85" s="88">
        <v>258</v>
      </c>
      <c r="C85" s="86" t="s">
        <v>369</v>
      </c>
      <c r="D85" s="86" t="s">
        <v>370</v>
      </c>
      <c r="E85" s="87">
        <v>1</v>
      </c>
      <c r="F85" s="87">
        <v>1995</v>
      </c>
      <c r="G85" s="87">
        <v>1</v>
      </c>
      <c r="H85" s="86">
        <v>58967</v>
      </c>
      <c r="I85" s="87">
        <v>25</v>
      </c>
      <c r="J85" s="87">
        <v>4</v>
      </c>
      <c r="K85" s="86">
        <v>2358.68</v>
      </c>
      <c r="L85" s="86">
        <v>196.56</v>
      </c>
    </row>
    <row r="86" spans="1:12" s="85" customFormat="1" ht="12.75" customHeight="1">
      <c r="A86" s="37">
        <v>80</v>
      </c>
      <c r="B86" s="88">
        <v>259</v>
      </c>
      <c r="C86" s="86" t="s">
        <v>371</v>
      </c>
      <c r="D86" s="86" t="s">
        <v>372</v>
      </c>
      <c r="E86" s="87">
        <v>1</v>
      </c>
      <c r="F86" s="87">
        <v>1985</v>
      </c>
      <c r="G86" s="87">
        <v>1</v>
      </c>
      <c r="H86" s="86">
        <v>6368</v>
      </c>
      <c r="I86" s="87">
        <v>25</v>
      </c>
      <c r="J86" s="87">
        <v>4</v>
      </c>
      <c r="K86" s="86">
        <v>254.72</v>
      </c>
      <c r="L86" s="86">
        <v>21.23</v>
      </c>
    </row>
    <row r="87" spans="1:12" s="85" customFormat="1" ht="12.75" customHeight="1">
      <c r="A87" s="37">
        <v>81</v>
      </c>
      <c r="B87" s="88">
        <v>260</v>
      </c>
      <c r="C87" s="86" t="s">
        <v>373</v>
      </c>
      <c r="D87" s="86" t="s">
        <v>374</v>
      </c>
      <c r="E87" s="87">
        <v>1</v>
      </c>
      <c r="F87" s="87">
        <v>1979</v>
      </c>
      <c r="G87" s="87">
        <v>1</v>
      </c>
      <c r="H87" s="86">
        <v>2919299</v>
      </c>
      <c r="I87" s="87">
        <v>25</v>
      </c>
      <c r="J87" s="87">
        <v>4</v>
      </c>
      <c r="K87" s="86">
        <v>0</v>
      </c>
      <c r="L87" s="86">
        <v>0</v>
      </c>
    </row>
    <row r="88" spans="1:12" s="85" customFormat="1" ht="12.75" customHeight="1">
      <c r="A88" s="37">
        <v>82</v>
      </c>
      <c r="B88" s="88">
        <v>261</v>
      </c>
      <c r="C88" s="86" t="s">
        <v>375</v>
      </c>
      <c r="D88" s="86" t="s">
        <v>376</v>
      </c>
      <c r="E88" s="87">
        <v>1</v>
      </c>
      <c r="F88" s="87">
        <v>1986</v>
      </c>
      <c r="G88" s="87">
        <v>1</v>
      </c>
      <c r="H88" s="86">
        <v>41308</v>
      </c>
      <c r="I88" s="87">
        <v>25</v>
      </c>
      <c r="J88" s="87">
        <v>4</v>
      </c>
      <c r="K88" s="86">
        <v>1652.32</v>
      </c>
      <c r="L88" s="86">
        <v>137.69</v>
      </c>
    </row>
    <row r="89" spans="1:12" s="85" customFormat="1" ht="12.75" customHeight="1">
      <c r="A89" s="37">
        <v>83</v>
      </c>
      <c r="B89" s="88">
        <v>262</v>
      </c>
      <c r="C89" s="86" t="s">
        <v>377</v>
      </c>
      <c r="D89" s="86" t="s">
        <v>378</v>
      </c>
      <c r="E89" s="87">
        <v>1</v>
      </c>
      <c r="F89" s="87">
        <v>1988</v>
      </c>
      <c r="G89" s="87">
        <v>1</v>
      </c>
      <c r="H89" s="86">
        <v>103729</v>
      </c>
      <c r="I89" s="87">
        <v>25</v>
      </c>
      <c r="J89" s="87">
        <v>4</v>
      </c>
      <c r="K89" s="86">
        <v>4149.16</v>
      </c>
      <c r="L89" s="86">
        <v>345.76</v>
      </c>
    </row>
    <row r="90" spans="1:12" s="85" customFormat="1" ht="12.75" customHeight="1">
      <c r="A90" s="37">
        <v>84</v>
      </c>
      <c r="B90" s="88">
        <v>263</v>
      </c>
      <c r="C90" s="86" t="s">
        <v>379</v>
      </c>
      <c r="D90" s="86" t="s">
        <v>380</v>
      </c>
      <c r="E90" s="87">
        <v>1</v>
      </c>
      <c r="F90" s="87">
        <v>1975</v>
      </c>
      <c r="G90" s="87">
        <v>1</v>
      </c>
      <c r="H90" s="86">
        <v>172244</v>
      </c>
      <c r="I90" s="87">
        <v>25</v>
      </c>
      <c r="J90" s="87">
        <v>4</v>
      </c>
      <c r="K90" s="86">
        <v>0</v>
      </c>
      <c r="L90" s="86">
        <v>0</v>
      </c>
    </row>
    <row r="91" spans="1:12" s="85" customFormat="1" ht="12.75" customHeight="1">
      <c r="A91" s="37">
        <v>85</v>
      </c>
      <c r="B91" s="88">
        <v>264</v>
      </c>
      <c r="C91" s="86" t="s">
        <v>381</v>
      </c>
      <c r="D91" s="86" t="s">
        <v>382</v>
      </c>
      <c r="E91" s="87">
        <v>1</v>
      </c>
      <c r="F91" s="87">
        <v>1993</v>
      </c>
      <c r="G91" s="87">
        <v>1</v>
      </c>
      <c r="H91" s="86">
        <v>4350</v>
      </c>
      <c r="I91" s="87">
        <v>25</v>
      </c>
      <c r="J91" s="87">
        <v>4</v>
      </c>
      <c r="K91" s="86">
        <v>174</v>
      </c>
      <c r="L91" s="86">
        <v>14.5</v>
      </c>
    </row>
    <row r="92" spans="1:12" s="85" customFormat="1" ht="12.75" customHeight="1">
      <c r="A92" s="37">
        <v>86</v>
      </c>
      <c r="B92" s="88">
        <v>265</v>
      </c>
      <c r="C92" s="86" t="s">
        <v>383</v>
      </c>
      <c r="D92" s="86" t="s">
        <v>384</v>
      </c>
      <c r="E92" s="87">
        <v>1</v>
      </c>
      <c r="F92" s="87">
        <v>1985</v>
      </c>
      <c r="G92" s="87">
        <v>1</v>
      </c>
      <c r="H92" s="86">
        <v>904</v>
      </c>
      <c r="I92" s="87">
        <v>25</v>
      </c>
      <c r="J92" s="87">
        <v>4</v>
      </c>
      <c r="K92" s="86">
        <v>36.16</v>
      </c>
      <c r="L92" s="86">
        <v>3.01</v>
      </c>
    </row>
    <row r="93" spans="1:12" s="85" customFormat="1" ht="12.75" customHeight="1">
      <c r="A93" s="37">
        <v>87</v>
      </c>
      <c r="B93" s="88">
        <v>266</v>
      </c>
      <c r="C93" s="86" t="s">
        <v>385</v>
      </c>
      <c r="D93" s="86" t="s">
        <v>386</v>
      </c>
      <c r="E93" s="87">
        <v>1</v>
      </c>
      <c r="F93" s="87">
        <v>1998</v>
      </c>
      <c r="G93" s="87">
        <v>1</v>
      </c>
      <c r="H93" s="86">
        <v>79739</v>
      </c>
      <c r="I93" s="87">
        <v>25</v>
      </c>
      <c r="J93" s="87">
        <v>4</v>
      </c>
      <c r="K93" s="86">
        <v>3189.56</v>
      </c>
      <c r="L93" s="86">
        <v>265.8</v>
      </c>
    </row>
    <row r="94" spans="1:12" s="85" customFormat="1" ht="12.75" customHeight="1">
      <c r="A94" s="37">
        <v>88</v>
      </c>
      <c r="B94" s="88">
        <v>267</v>
      </c>
      <c r="C94" s="86" t="s">
        <v>387</v>
      </c>
      <c r="D94" s="86" t="s">
        <v>388</v>
      </c>
      <c r="E94" s="87">
        <v>1</v>
      </c>
      <c r="F94" s="87">
        <v>1994</v>
      </c>
      <c r="G94" s="87">
        <v>1</v>
      </c>
      <c r="H94" s="86">
        <v>821</v>
      </c>
      <c r="I94" s="87">
        <v>25</v>
      </c>
      <c r="J94" s="87">
        <v>4</v>
      </c>
      <c r="K94" s="86">
        <v>32.84</v>
      </c>
      <c r="L94" s="86">
        <v>2.74</v>
      </c>
    </row>
    <row r="95" spans="1:12" s="85" customFormat="1" ht="12.75" customHeight="1">
      <c r="A95" s="37">
        <v>89</v>
      </c>
      <c r="B95" s="88">
        <v>268</v>
      </c>
      <c r="C95" s="86" t="s">
        <v>389</v>
      </c>
      <c r="D95" s="86" t="s">
        <v>390</v>
      </c>
      <c r="E95" s="87">
        <v>1</v>
      </c>
      <c r="F95" s="87">
        <v>1998</v>
      </c>
      <c r="G95" s="87">
        <v>1</v>
      </c>
      <c r="H95" s="86">
        <v>49430</v>
      </c>
      <c r="I95" s="87">
        <v>25</v>
      </c>
      <c r="J95" s="87">
        <v>4</v>
      </c>
      <c r="K95" s="86">
        <v>1977.2</v>
      </c>
      <c r="L95" s="86">
        <v>164.77</v>
      </c>
    </row>
    <row r="96" spans="1:12" s="85" customFormat="1" ht="12.75" customHeight="1">
      <c r="A96" s="37">
        <v>90</v>
      </c>
      <c r="B96" s="88">
        <v>269</v>
      </c>
      <c r="C96" s="86" t="s">
        <v>391</v>
      </c>
      <c r="D96" s="86" t="s">
        <v>392</v>
      </c>
      <c r="E96" s="87">
        <v>1</v>
      </c>
      <c r="F96" s="87">
        <v>1981</v>
      </c>
      <c r="G96" s="87">
        <v>1</v>
      </c>
      <c r="H96" s="86">
        <v>243155</v>
      </c>
      <c r="I96" s="87">
        <v>25</v>
      </c>
      <c r="J96" s="87">
        <v>4</v>
      </c>
      <c r="K96" s="86">
        <v>0</v>
      </c>
      <c r="L96" s="86">
        <v>0</v>
      </c>
    </row>
    <row r="97" spans="1:12" s="85" customFormat="1" ht="12.75" customHeight="1">
      <c r="A97" s="37">
        <v>91</v>
      </c>
      <c r="B97" s="88">
        <v>270</v>
      </c>
      <c r="C97" s="86" t="s">
        <v>393</v>
      </c>
      <c r="D97" s="86" t="s">
        <v>394</v>
      </c>
      <c r="E97" s="87">
        <v>1</v>
      </c>
      <c r="F97" s="87">
        <v>1993</v>
      </c>
      <c r="G97" s="87">
        <v>1</v>
      </c>
      <c r="H97" s="86">
        <v>5953</v>
      </c>
      <c r="I97" s="87">
        <v>25</v>
      </c>
      <c r="J97" s="87">
        <v>4</v>
      </c>
      <c r="K97" s="86">
        <v>238.12</v>
      </c>
      <c r="L97" s="86">
        <v>19.84</v>
      </c>
    </row>
    <row r="98" spans="1:12" s="85" customFormat="1" ht="12.75" customHeight="1">
      <c r="A98" s="37">
        <v>92</v>
      </c>
      <c r="B98" s="88">
        <v>271</v>
      </c>
      <c r="C98" s="86" t="s">
        <v>395</v>
      </c>
      <c r="D98" s="86" t="s">
        <v>396</v>
      </c>
      <c r="E98" s="87">
        <v>3</v>
      </c>
      <c r="F98" s="87">
        <v>1982</v>
      </c>
      <c r="G98" s="87">
        <v>1</v>
      </c>
      <c r="H98" s="86">
        <v>25809</v>
      </c>
      <c r="I98" s="87">
        <v>25</v>
      </c>
      <c r="J98" s="87">
        <v>4</v>
      </c>
      <c r="K98" s="86">
        <v>0</v>
      </c>
      <c r="L98" s="86">
        <v>0</v>
      </c>
    </row>
    <row r="99" spans="1:12" s="85" customFormat="1" ht="12.75" customHeight="1">
      <c r="A99" s="37">
        <v>93</v>
      </c>
      <c r="B99" s="88">
        <v>272</v>
      </c>
      <c r="C99" s="86" t="s">
        <v>397</v>
      </c>
      <c r="D99" s="86" t="s">
        <v>398</v>
      </c>
      <c r="E99" s="87">
        <v>1</v>
      </c>
      <c r="F99" s="87">
        <v>1990</v>
      </c>
      <c r="G99" s="87">
        <v>1</v>
      </c>
      <c r="H99" s="86">
        <v>157110</v>
      </c>
      <c r="I99" s="87">
        <v>25</v>
      </c>
      <c r="J99" s="87">
        <v>4</v>
      </c>
      <c r="K99" s="86">
        <v>6284.4</v>
      </c>
      <c r="L99" s="86">
        <v>523.7</v>
      </c>
    </row>
    <row r="100" spans="1:12" s="85" customFormat="1" ht="12.75" customHeight="1">
      <c r="A100" s="37">
        <v>94</v>
      </c>
      <c r="B100" s="88">
        <v>273</v>
      </c>
      <c r="C100" s="86" t="s">
        <v>399</v>
      </c>
      <c r="D100" s="86" t="s">
        <v>400</v>
      </c>
      <c r="E100" s="87">
        <v>1</v>
      </c>
      <c r="F100" s="87">
        <v>1985</v>
      </c>
      <c r="G100" s="87">
        <v>1</v>
      </c>
      <c r="H100" s="86">
        <v>12400</v>
      </c>
      <c r="I100" s="87">
        <v>25</v>
      </c>
      <c r="J100" s="87">
        <v>4</v>
      </c>
      <c r="K100" s="86">
        <v>496</v>
      </c>
      <c r="L100" s="86">
        <v>41.33</v>
      </c>
    </row>
    <row r="101" spans="1:12" s="85" customFormat="1" ht="12.75" customHeight="1">
      <c r="A101" s="37">
        <v>95</v>
      </c>
      <c r="B101" s="88">
        <v>274</v>
      </c>
      <c r="C101" s="86" t="s">
        <v>401</v>
      </c>
      <c r="D101" s="86" t="s">
        <v>402</v>
      </c>
      <c r="E101" s="87">
        <v>1</v>
      </c>
      <c r="F101" s="87">
        <v>1985</v>
      </c>
      <c r="G101" s="87">
        <v>1</v>
      </c>
      <c r="H101" s="86">
        <v>38349</v>
      </c>
      <c r="I101" s="87">
        <v>25</v>
      </c>
      <c r="J101" s="87">
        <v>4</v>
      </c>
      <c r="K101" s="86">
        <v>1533.96</v>
      </c>
      <c r="L101" s="86">
        <v>127.83</v>
      </c>
    </row>
    <row r="102" spans="1:12" s="85" customFormat="1" ht="12.75" customHeight="1">
      <c r="A102" s="37">
        <v>96</v>
      </c>
      <c r="B102" s="88">
        <v>275</v>
      </c>
      <c r="C102" s="86" t="s">
        <v>403</v>
      </c>
      <c r="D102" s="86" t="s">
        <v>404</v>
      </c>
      <c r="E102" s="87">
        <v>3</v>
      </c>
      <c r="F102" s="87">
        <v>1982</v>
      </c>
      <c r="G102" s="87">
        <v>1</v>
      </c>
      <c r="H102" s="86">
        <v>49148</v>
      </c>
      <c r="I102" s="87">
        <v>25</v>
      </c>
      <c r="J102" s="87">
        <v>4</v>
      </c>
      <c r="K102" s="86">
        <v>0</v>
      </c>
      <c r="L102" s="86">
        <v>0</v>
      </c>
    </row>
    <row r="103" spans="1:12" s="85" customFormat="1" ht="12.75" customHeight="1">
      <c r="A103" s="37">
        <v>97</v>
      </c>
      <c r="B103" s="88">
        <v>276</v>
      </c>
      <c r="C103" s="86" t="s">
        <v>405</v>
      </c>
      <c r="D103" s="86" t="s">
        <v>406</v>
      </c>
      <c r="E103" s="87">
        <v>1</v>
      </c>
      <c r="F103" s="87">
        <v>1995</v>
      </c>
      <c r="G103" s="87">
        <v>1</v>
      </c>
      <c r="H103" s="86">
        <v>4420</v>
      </c>
      <c r="I103" s="87">
        <v>25</v>
      </c>
      <c r="J103" s="87">
        <v>4</v>
      </c>
      <c r="K103" s="86">
        <v>176.8</v>
      </c>
      <c r="L103" s="86">
        <v>14.73</v>
      </c>
    </row>
    <row r="104" spans="1:12" s="85" customFormat="1" ht="12.75" customHeight="1">
      <c r="A104" s="37">
        <v>98</v>
      </c>
      <c r="B104" s="88">
        <v>277</v>
      </c>
      <c r="C104" s="86" t="s">
        <v>407</v>
      </c>
      <c r="D104" s="86" t="s">
        <v>408</v>
      </c>
      <c r="E104" s="87">
        <v>1</v>
      </c>
      <c r="F104" s="87">
        <v>1982</v>
      </c>
      <c r="G104" s="87">
        <v>1</v>
      </c>
      <c r="H104" s="86">
        <v>397736</v>
      </c>
      <c r="I104" s="87">
        <v>25</v>
      </c>
      <c r="J104" s="87">
        <v>4</v>
      </c>
      <c r="K104" s="86">
        <v>0</v>
      </c>
      <c r="L104" s="86">
        <v>0</v>
      </c>
    </row>
    <row r="105" spans="1:12" s="85" customFormat="1" ht="12.75" customHeight="1">
      <c r="A105" s="37">
        <v>99</v>
      </c>
      <c r="B105" s="88">
        <v>278</v>
      </c>
      <c r="C105" s="86" t="s">
        <v>409</v>
      </c>
      <c r="D105" s="86" t="s">
        <v>410</v>
      </c>
      <c r="E105" s="87">
        <v>1</v>
      </c>
      <c r="F105" s="87">
        <v>1996</v>
      </c>
      <c r="G105" s="87">
        <v>1</v>
      </c>
      <c r="H105" s="86">
        <v>201281</v>
      </c>
      <c r="I105" s="87">
        <v>25</v>
      </c>
      <c r="J105" s="87">
        <v>4</v>
      </c>
      <c r="K105" s="86">
        <v>8051.24</v>
      </c>
      <c r="L105" s="86">
        <v>670.94</v>
      </c>
    </row>
    <row r="106" spans="1:12" s="85" customFormat="1" ht="12.75" customHeight="1">
      <c r="A106" s="37">
        <v>100</v>
      </c>
      <c r="B106" s="88">
        <v>279</v>
      </c>
      <c r="C106" s="86" t="s">
        <v>411</v>
      </c>
      <c r="D106" s="86" t="s">
        <v>412</v>
      </c>
      <c r="E106" s="87">
        <v>3</v>
      </c>
      <c r="F106" s="87">
        <v>1982</v>
      </c>
      <c r="G106" s="87">
        <v>1</v>
      </c>
      <c r="H106" s="86">
        <v>385650</v>
      </c>
      <c r="I106" s="87">
        <v>25</v>
      </c>
      <c r="J106" s="87">
        <v>4</v>
      </c>
      <c r="K106" s="86">
        <v>0</v>
      </c>
      <c r="L106" s="86">
        <v>0</v>
      </c>
    </row>
    <row r="107" spans="1:12" s="85" customFormat="1" ht="12.75" customHeight="1">
      <c r="A107" s="37">
        <v>101</v>
      </c>
      <c r="B107" s="88">
        <v>280</v>
      </c>
      <c r="C107" s="86" t="s">
        <v>413</v>
      </c>
      <c r="D107" s="86" t="s">
        <v>414</v>
      </c>
      <c r="E107" s="87">
        <v>1</v>
      </c>
      <c r="F107" s="87">
        <v>2003</v>
      </c>
      <c r="G107" s="87">
        <v>1</v>
      </c>
      <c r="H107" s="86">
        <v>283800</v>
      </c>
      <c r="I107" s="87">
        <v>25</v>
      </c>
      <c r="J107" s="87">
        <v>4</v>
      </c>
      <c r="K107" s="86">
        <v>11352</v>
      </c>
      <c r="L107" s="86">
        <v>946</v>
      </c>
    </row>
    <row r="108" spans="1:12" s="85" customFormat="1" ht="12.75" customHeight="1">
      <c r="A108" s="37">
        <v>102</v>
      </c>
      <c r="B108" s="88">
        <v>281</v>
      </c>
      <c r="C108" s="86" t="s">
        <v>415</v>
      </c>
      <c r="D108" s="86" t="s">
        <v>416</v>
      </c>
      <c r="E108" s="87">
        <v>1</v>
      </c>
      <c r="F108" s="87">
        <v>2003</v>
      </c>
      <c r="G108" s="87">
        <v>1</v>
      </c>
      <c r="H108" s="86">
        <v>72600</v>
      </c>
      <c r="I108" s="87">
        <v>25</v>
      </c>
      <c r="J108" s="87">
        <v>4</v>
      </c>
      <c r="K108" s="86">
        <v>2904</v>
      </c>
      <c r="L108" s="86">
        <v>242</v>
      </c>
    </row>
    <row r="109" spans="1:12" s="85" customFormat="1" ht="12.75" customHeight="1">
      <c r="A109" s="37">
        <v>103</v>
      </c>
      <c r="B109" s="88">
        <v>282</v>
      </c>
      <c r="C109" s="86" t="s">
        <v>417</v>
      </c>
      <c r="D109" s="86" t="s">
        <v>418</v>
      </c>
      <c r="E109" s="87">
        <v>7</v>
      </c>
      <c r="F109" s="87">
        <v>2004</v>
      </c>
      <c r="G109" s="87">
        <v>1</v>
      </c>
      <c r="H109" s="86">
        <v>45500</v>
      </c>
      <c r="I109" s="87">
        <v>25</v>
      </c>
      <c r="J109" s="87">
        <v>4</v>
      </c>
      <c r="K109" s="86">
        <v>1820</v>
      </c>
      <c r="L109" s="86">
        <v>151.67</v>
      </c>
    </row>
    <row r="110" spans="1:12" s="85" customFormat="1" ht="12.75" customHeight="1">
      <c r="A110" s="37">
        <v>104</v>
      </c>
      <c r="B110" s="88">
        <v>284</v>
      </c>
      <c r="C110" s="86" t="s">
        <v>419</v>
      </c>
      <c r="D110" s="86" t="s">
        <v>221</v>
      </c>
      <c r="E110" s="87">
        <v>6</v>
      </c>
      <c r="F110" s="87">
        <v>2004</v>
      </c>
      <c r="G110" s="87">
        <v>1</v>
      </c>
      <c r="H110" s="86">
        <v>16325</v>
      </c>
      <c r="I110" s="87">
        <v>7</v>
      </c>
      <c r="J110" s="87">
        <v>14.28</v>
      </c>
      <c r="K110" s="86">
        <v>2331.21</v>
      </c>
      <c r="L110" s="86">
        <v>194.27</v>
      </c>
    </row>
    <row r="111" spans="1:12" s="85" customFormat="1" ht="12.75" customHeight="1">
      <c r="A111" s="37">
        <v>105</v>
      </c>
      <c r="B111" s="88">
        <v>285</v>
      </c>
      <c r="C111" s="86" t="s">
        <v>420</v>
      </c>
      <c r="D111" s="86" t="s">
        <v>221</v>
      </c>
      <c r="E111" s="87">
        <v>1</v>
      </c>
      <c r="F111" s="87">
        <v>1991</v>
      </c>
      <c r="G111" s="87">
        <v>1</v>
      </c>
      <c r="H111" s="86">
        <v>2895</v>
      </c>
      <c r="I111" s="87">
        <v>9</v>
      </c>
      <c r="J111" s="87">
        <v>11</v>
      </c>
      <c r="K111" s="86">
        <v>0</v>
      </c>
      <c r="L111" s="86">
        <v>0</v>
      </c>
    </row>
    <row r="112" spans="1:12" s="85" customFormat="1" ht="12.75" customHeight="1">
      <c r="A112" s="37">
        <v>106</v>
      </c>
      <c r="B112" s="88">
        <v>485</v>
      </c>
      <c r="C112" s="86" t="s">
        <v>421</v>
      </c>
      <c r="D112" s="86" t="s">
        <v>221</v>
      </c>
      <c r="E112" s="87">
        <v>3</v>
      </c>
      <c r="F112" s="87">
        <v>2005</v>
      </c>
      <c r="G112" s="87"/>
      <c r="H112" s="86">
        <v>10211.72</v>
      </c>
      <c r="I112" s="87">
        <v>10</v>
      </c>
      <c r="J112" s="87">
        <v>10</v>
      </c>
      <c r="K112" s="86">
        <v>1021.17</v>
      </c>
      <c r="L112" s="86">
        <v>85.1</v>
      </c>
    </row>
    <row r="113" spans="1:12" s="85" customFormat="1" ht="12.75" customHeight="1">
      <c r="A113" s="37">
        <v>107</v>
      </c>
      <c r="B113" s="88">
        <v>486</v>
      </c>
      <c r="C113" s="86" t="s">
        <v>422</v>
      </c>
      <c r="D113" s="86" t="s">
        <v>423</v>
      </c>
      <c r="E113" s="87">
        <v>8</v>
      </c>
      <c r="F113" s="87">
        <v>2005</v>
      </c>
      <c r="G113" s="87">
        <v>1</v>
      </c>
      <c r="H113" s="86">
        <v>409368</v>
      </c>
      <c r="I113" s="87">
        <v>15.1</v>
      </c>
      <c r="J113" s="87">
        <v>6.6</v>
      </c>
      <c r="K113" s="86">
        <v>27018.29</v>
      </c>
      <c r="L113" s="86">
        <v>2251.52</v>
      </c>
    </row>
    <row r="114" spans="1:12" s="85" customFormat="1" ht="12.75" customHeight="1">
      <c r="A114" s="37">
        <v>108</v>
      </c>
      <c r="B114" s="88">
        <v>529</v>
      </c>
      <c r="C114" s="86" t="s">
        <v>424</v>
      </c>
      <c r="D114" s="86" t="s">
        <v>221</v>
      </c>
      <c r="E114" s="87">
        <v>12</v>
      </c>
      <c r="F114" s="87">
        <v>2005</v>
      </c>
      <c r="G114" s="87">
        <v>1</v>
      </c>
      <c r="H114" s="86">
        <v>189156</v>
      </c>
      <c r="I114" s="87">
        <v>10</v>
      </c>
      <c r="J114" s="87">
        <v>10</v>
      </c>
      <c r="K114" s="86">
        <v>18840</v>
      </c>
      <c r="L114" s="86">
        <v>1570</v>
      </c>
    </row>
    <row r="115" spans="1:12" ht="12.75">
      <c r="A115" s="64"/>
      <c r="B115" s="64"/>
      <c r="C115" s="65" t="s">
        <v>226</v>
      </c>
      <c r="D115" s="64"/>
      <c r="E115" s="64"/>
      <c r="F115" s="64"/>
      <c r="G115" s="64"/>
      <c r="H115" s="66">
        <f>SUM(H7:H114)</f>
        <v>14311253.9</v>
      </c>
      <c r="I115" s="66"/>
      <c r="J115" s="66"/>
      <c r="K115" s="66">
        <f>SUM(K7:K114)</f>
        <v>365861.54999999993</v>
      </c>
      <c r="L115" s="66">
        <f>SUM(L7:L114)</f>
        <v>30488.439999999995</v>
      </c>
    </row>
    <row r="116" spans="1:12" ht="12.75">
      <c r="A116" s="83"/>
      <c r="B116" s="107" t="s">
        <v>436</v>
      </c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 ht="12.75"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ht="12.75">
      <c r="C118" s="83"/>
    </row>
  </sheetData>
  <sheetProtection/>
  <mergeCells count="4">
    <mergeCell ref="B116:L117"/>
    <mergeCell ref="E5:F5"/>
    <mergeCell ref="C2:L2"/>
    <mergeCell ref="D3:L3"/>
  </mergeCells>
  <printOptions/>
  <pageMargins left="0" right="0" top="0" bottom="0" header="0.5118110236220472" footer="0.5118110236220472"/>
  <pageSetup fitToHeight="4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Ятаев А.Р.</cp:lastModifiedBy>
  <cp:lastPrinted>2010-12-10T07:20:55Z</cp:lastPrinted>
  <dcterms:created xsi:type="dcterms:W3CDTF">2007-09-10T10:47:19Z</dcterms:created>
  <dcterms:modified xsi:type="dcterms:W3CDTF">2010-12-27T14:07:11Z</dcterms:modified>
  <cp:category/>
  <cp:version/>
  <cp:contentType/>
  <cp:contentStatus/>
</cp:coreProperties>
</file>