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1"/>
  </bookViews>
  <sheets>
    <sheet name="ведомст" sheetId="1" r:id="rId1"/>
    <sheet name="функц" sheetId="2" r:id="rId2"/>
    <sheet name="поправки" sheetId="3" r:id="rId3"/>
  </sheets>
  <definedNames>
    <definedName name="_xlnm.Print_Titles" localSheetId="0">'ведомст'!$7:$12</definedName>
    <definedName name="_xlnm.Print_Titles" localSheetId="2">'поправки'!$3:$8</definedName>
    <definedName name="_xlnm.Print_Titles" localSheetId="1">'функц'!$7:$12</definedName>
  </definedNames>
  <calcPr fullCalcOnLoad="1"/>
</workbook>
</file>

<file path=xl/sharedStrings.xml><?xml version="1.0" encoding="utf-8"?>
<sst xmlns="http://schemas.openxmlformats.org/spreadsheetml/2006/main" count="1476" uniqueCount="110">
  <si>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</si>
  <si>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</si>
  <si>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</si>
  <si>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</si>
  <si>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</si>
  <si>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</si>
  <si>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</si>
  <si>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</si>
  <si>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</si>
  <si>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</si>
  <si>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</si>
  <si>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</si>
  <si>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</si>
  <si>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</si>
  <si>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</si>
  <si>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</si>
  <si>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</si>
  <si>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</si>
  <si>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</si>
  <si>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</si>
  <si>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</si>
  <si>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</si>
  <si>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</si>
  <si>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</si>
  <si>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</si>
  <si>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</si>
  <si>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</si>
  <si>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</si>
  <si>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</si>
  <si>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</si>
  <si>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</si>
  <si>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</si>
  <si>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</si>
  <si>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</si>
  <si>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</si>
  <si>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</si>
  <si>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</si>
  <si>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</si>
  <si>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</si>
  <si>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</si>
  <si>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</si>
  <si>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</si>
  <si>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</si>
  <si>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 xml:space="preserve">к Решению "О бюджете Вешкельского </t>
  </si>
  <si>
    <t>Иные межбюджетные трансферты</t>
  </si>
  <si>
    <t>017</t>
  </si>
  <si>
    <t>за счет соб.средств</t>
  </si>
  <si>
    <t>(рублей)</t>
  </si>
  <si>
    <t>за счет средств района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</si>
  <si>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</si>
  <si>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</si>
  <si>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</si>
  <si>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</si>
  <si>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</si>
  <si>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</si>
  <si>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</si>
  <si>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</si>
  <si>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</si>
  <si>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</si>
  <si>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</si>
  <si>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Выполнение функций органами местного самоуправления (Программа "Энергосбережение на территории МО "Вешкельское сельское поселение" на 2010-2014 годы")</t>
  </si>
  <si>
    <t>Пенсионное обеспечение</t>
  </si>
  <si>
    <t>10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</si>
  <si>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</si>
  <si>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</si>
  <si>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</si>
  <si>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</si>
  <si>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</si>
  <si>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</si>
  <si>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Социальная политика</t>
  </si>
  <si>
    <t>Коммунальное хозяйство</t>
  </si>
  <si>
    <t>за счет средств РК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</si>
  <si>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</si>
  <si>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</si>
  <si>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</si>
  <si>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Прочие мероприятия по благоустройству городских округов и поселений</t>
  </si>
  <si>
    <t>сельского поселения на 2012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</si>
  <si>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2012 год</t>
  </si>
  <si>
    <t>Ведомственная структура расходов бюджета Вешкельского сельского поселения на 2012 год по разделам и подразделам, целевым статьям и видам расходов классификации расходов бюджетов</t>
  </si>
  <si>
    <t>12</t>
  </si>
  <si>
    <t>Другие вопросы в области национальной экономики</t>
  </si>
  <si>
    <t>Национальная экономика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</si>
  <si>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</si>
  <si>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Мероприятия в области строительства, архитектуры и градостроительства</t>
  </si>
  <si>
    <t>338</t>
  </si>
  <si>
    <t>110</t>
  </si>
  <si>
    <t>Субсидии бюджетным учреждениям на финансовое обеспечение выполнения муниципального задания</t>
  </si>
  <si>
    <t>Уточненные расходы</t>
  </si>
  <si>
    <t>Отклонение</t>
  </si>
  <si>
    <t>Пояснительная записка к поправкам по расходам бюджета на 2012 год</t>
  </si>
  <si>
    <t>Национальная безопасность и правоохранительная деятельность</t>
  </si>
  <si>
    <t>Обеспечение пожарной безопасности</t>
  </si>
  <si>
    <t>Субсидия на осуществление первоочередных мероприятий по выполнению наказов избирателей</t>
  </si>
  <si>
    <t>530</t>
  </si>
  <si>
    <t>Софинансирование субсидии на осуществление первоочередных мероприятий по выполнению наказов избирателей</t>
  </si>
  <si>
    <t>Дорожное хозяйство (дорожные фонды)</t>
  </si>
  <si>
    <t>09</t>
  </si>
  <si>
    <t xml:space="preserve">Программа "Развитие дорожного хозяйства Республики Карелия на период до 2015 года" </t>
  </si>
  <si>
    <t>522</t>
  </si>
  <si>
    <t>06</t>
  </si>
  <si>
    <t xml:space="preserve">Софинансирование за счет средств местного бюджета Программы "Развитие дорожного хозяйства Республики Карелия на период до 2015 года" </t>
  </si>
  <si>
    <t>Жилищное хозяйство</t>
  </si>
  <si>
    <t>Резервные фонды</t>
  </si>
  <si>
    <t>070</t>
  </si>
  <si>
    <t>Резервные фонды местных администраций</t>
  </si>
  <si>
    <t>наказы</t>
  </si>
  <si>
    <t>в т.ч. ост-к пр.года</t>
  </si>
  <si>
    <t xml:space="preserve">Утверждение генеральных планов поселения </t>
  </si>
  <si>
    <t>софин-е</t>
  </si>
  <si>
    <t>Субсидии на мероприятия территориального планирования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</si>
</sst>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8"/>
      <color indexed="17"/>
      <name val="Times New Roman"/>
      <family val="1"/>
    </font>
    <font>
      <sz val="8"/>
      <color indexed="20"/>
      <name val="Times New Roman"/>
      <family val="1"/>
    </font>
    <font>
      <sz val="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2"/>
      <name val="Arial Cyr"/>
      <family val="0"/>
    </font>
    <font>
      <sz val="8"/>
      <color indexed="62"/>
      <name val="Times New Roman"/>
      <family val="1"/>
    </font>
    <font>
      <sz val="8"/>
      <color indexed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9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2" xfId="0" applyNumberFormat="1" applyFont="1" applyBorder="1" applyAlignment="1" applyProtection="1">
      <alignment horizontal="center" vertical="top"/>
      <protection locked="0"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49" fontId="10" fillId="0" borderId="12" xfId="0" applyNumberFormat="1" applyFont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2" fillId="22" borderId="14" xfId="0" applyFont="1" applyFill="1" applyBorder="1" applyAlignment="1">
      <alignment horizontal="left" vertical="top" wrapText="1"/>
    </xf>
    <xf numFmtId="49" fontId="12" fillId="22" borderId="15" xfId="0" applyNumberFormat="1" applyFont="1" applyFill="1" applyBorder="1" applyAlignment="1">
      <alignment horizontal="center" vertical="top"/>
    </xf>
    <xf numFmtId="49" fontId="12" fillId="22" borderId="16" xfId="0" applyNumberFormat="1" applyFont="1" applyFill="1" applyBorder="1" applyAlignment="1">
      <alignment horizontal="center" vertical="top"/>
    </xf>
    <xf numFmtId="49" fontId="12" fillId="22" borderId="17" xfId="0" applyNumberFormat="1" applyFont="1" applyFill="1" applyBorder="1" applyAlignment="1">
      <alignment horizontal="center" vertical="top"/>
    </xf>
    <xf numFmtId="0" fontId="12" fillId="22" borderId="13" xfId="0" applyFont="1" applyFill="1" applyBorder="1" applyAlignment="1">
      <alignment horizontal="left" vertical="top" wrapText="1"/>
    </xf>
    <xf numFmtId="49" fontId="12" fillId="22" borderId="11" xfId="0" applyNumberFormat="1" applyFont="1" applyFill="1" applyBorder="1" applyAlignment="1" applyProtection="1">
      <alignment horizontal="center" vertical="top"/>
      <protection/>
    </xf>
    <xf numFmtId="49" fontId="12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22" borderId="12" xfId="0" applyNumberFormat="1" applyFont="1" applyFill="1" applyBorder="1" applyAlignment="1" applyProtection="1">
      <alignment horizontal="center" vertical="top"/>
      <protection locked="0"/>
    </xf>
    <xf numFmtId="49" fontId="12" fillId="2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3" fillId="0" borderId="12" xfId="0" applyNumberFormat="1" applyFont="1" applyBorder="1" applyAlignment="1" applyProtection="1">
      <alignment horizontal="center" vertical="top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49" fontId="15" fillId="0" borderId="11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12" xfId="0" applyNumberFormat="1" applyFont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0" fontId="15" fillId="0" borderId="10" xfId="0" applyFont="1" applyBorder="1" applyAlignment="1">
      <alignment wrapText="1"/>
    </xf>
    <xf numFmtId="49" fontId="15" fillId="0" borderId="21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 wrapText="1"/>
    </xf>
    <xf numFmtId="49" fontId="15" fillId="0" borderId="10" xfId="0" applyNumberFormat="1" applyFont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49" fontId="15" fillId="0" borderId="12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>
      <alignment horizontal="center" vertical="top"/>
    </xf>
    <xf numFmtId="0" fontId="15" fillId="0" borderId="24" xfId="0" applyFont="1" applyBorder="1" applyAlignment="1">
      <alignment/>
    </xf>
    <xf numFmtId="49" fontId="2" fillId="0" borderId="21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7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0" fontId="3" fillId="2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7" fillId="0" borderId="0" xfId="0" applyNumberFormat="1" applyFont="1" applyAlignment="1">
      <alignment/>
    </xf>
    <xf numFmtId="4" fontId="15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2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0" fontId="7" fillId="0" borderId="26" xfId="0" applyFont="1" applyBorder="1" applyAlignment="1">
      <alignment/>
    </xf>
    <xf numFmtId="4" fontId="11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3" fillId="22" borderId="10" xfId="0" applyNumberFormat="1" applyFont="1" applyFill="1" applyBorder="1" applyAlignment="1">
      <alignment horizontal="left" vertical="top"/>
    </xf>
    <xf numFmtId="49" fontId="3" fillId="22" borderId="10" xfId="0" applyNumberFormat="1" applyFont="1" applyFill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49" fontId="6" fillId="0" borderId="21" xfId="0" applyNumberFormat="1" applyFont="1" applyFill="1" applyBorder="1" applyAlignment="1" applyProtection="1">
      <alignment horizontal="center" vertical="top"/>
      <protection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0" fontId="13" fillId="0" borderId="27" xfId="0" applyFont="1" applyBorder="1" applyAlignment="1">
      <alignment horizontal="left" vertical="top" wrapText="1"/>
    </xf>
    <xf numFmtId="49" fontId="13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24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0" fontId="10" fillId="0" borderId="27" xfId="0" applyFont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0" fontId="15" fillId="0" borderId="27" xfId="0" applyFont="1" applyBorder="1" applyAlignment="1">
      <alignment horizontal="left" vertical="top" wrapText="1"/>
    </xf>
    <xf numFmtId="49" fontId="15" fillId="0" borderId="24" xfId="0" applyNumberFormat="1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>
      <alignment horizontal="left" vertical="top" wrapText="1"/>
    </xf>
    <xf numFmtId="49" fontId="7" fillId="0" borderId="21" xfId="0" applyNumberFormat="1" applyFont="1" applyFill="1" applyBorder="1" applyAlignment="1" applyProtection="1">
      <alignment horizontal="center" vertical="top"/>
      <protection/>
    </xf>
    <xf numFmtId="0" fontId="12" fillId="22" borderId="27" xfId="0" applyFont="1" applyFill="1" applyBorder="1" applyAlignment="1">
      <alignment horizontal="left" vertical="top" wrapText="1"/>
    </xf>
    <xf numFmtId="49" fontId="12" fillId="22" borderId="21" xfId="0" applyNumberFormat="1" applyFont="1" applyFill="1" applyBorder="1" applyAlignment="1" applyProtection="1">
      <alignment horizontal="center" vertical="top"/>
      <protection/>
    </xf>
    <xf numFmtId="49" fontId="12" fillId="22" borderId="24" xfId="0" applyNumberFormat="1" applyFont="1" applyFill="1" applyBorder="1" applyAlignment="1" applyProtection="1">
      <alignment horizontal="center" vertical="top"/>
      <protection locked="0"/>
    </xf>
    <xf numFmtId="49" fontId="10" fillId="0" borderId="29" xfId="0" applyNumberFormat="1" applyFont="1" applyFill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49" fontId="3" fillId="22" borderId="10" xfId="0" applyNumberFormat="1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 wrapText="1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2" xfId="0" applyNumberFormat="1" applyFont="1" applyBorder="1" applyAlignment="1">
      <alignment horizontal="center" vertical="top"/>
    </xf>
    <xf numFmtId="4" fontId="10" fillId="0" borderId="21" xfId="0" applyNumberFormat="1" applyFont="1" applyBorder="1" applyAlignment="1">
      <alignment vertical="top"/>
    </xf>
    <xf numFmtId="0" fontId="15" fillId="0" borderId="27" xfId="0" applyFont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12" xfId="0" applyNumberFormat="1" applyFont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2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vertical="top"/>
    </xf>
    <xf numFmtId="0" fontId="15" fillId="0" borderId="28" xfId="0" applyFont="1" applyBorder="1" applyAlignment="1">
      <alignment wrapText="1"/>
    </xf>
    <xf numFmtId="49" fontId="15" fillId="0" borderId="21" xfId="0" applyNumberFormat="1" applyFont="1" applyFill="1" applyBorder="1" applyAlignment="1">
      <alignment horizontal="center" vertical="top"/>
    </xf>
    <xf numFmtId="0" fontId="7" fillId="0" borderId="27" xfId="0" applyFont="1" applyBorder="1" applyAlignment="1">
      <alignment/>
    </xf>
    <xf numFmtId="49" fontId="15" fillId="0" borderId="10" xfId="0" applyNumberFormat="1" applyFont="1" applyFill="1" applyBorder="1" applyAlignment="1">
      <alignment horizontal="left" vertical="top" wrapText="1"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2" fillId="22" borderId="10" xfId="0" applyFont="1" applyFill="1" applyBorder="1" applyAlignment="1">
      <alignment horizontal="left" vertical="top" wrapText="1"/>
    </xf>
    <xf numFmtId="49" fontId="12" fillId="22" borderId="10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4" fontId="12" fillId="22" borderId="31" xfId="0" applyNumberFormat="1" applyFont="1" applyFill="1" applyBorder="1" applyAlignment="1">
      <alignment vertical="top"/>
    </xf>
    <xf numFmtId="4" fontId="6" fillId="0" borderId="24" xfId="0" applyNumberFormat="1" applyFont="1" applyBorder="1" applyAlignment="1">
      <alignment vertical="top"/>
    </xf>
    <xf numFmtId="4" fontId="10" fillId="0" borderId="24" xfId="0" applyNumberFormat="1" applyFont="1" applyBorder="1" applyAlignment="1">
      <alignment vertical="top"/>
    </xf>
    <xf numFmtId="4" fontId="1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4" fontId="12" fillId="22" borderId="24" xfId="0" applyNumberFormat="1" applyFont="1" applyFill="1" applyBorder="1" applyAlignment="1">
      <alignment vertical="top"/>
    </xf>
    <xf numFmtId="4" fontId="10" fillId="0" borderId="32" xfId="0" applyNumberFormat="1" applyFont="1" applyBorder="1" applyAlignment="1">
      <alignment vertical="top"/>
    </xf>
    <xf numFmtId="4" fontId="15" fillId="0" borderId="32" xfId="0" applyNumberFormat="1" applyFont="1" applyBorder="1" applyAlignment="1">
      <alignment vertical="top"/>
    </xf>
    <xf numFmtId="4" fontId="2" fillId="0" borderId="32" xfId="0" applyNumberFormat="1" applyFont="1" applyBorder="1" applyAlignment="1">
      <alignment vertical="top"/>
    </xf>
    <xf numFmtId="4" fontId="2" fillId="0" borderId="33" xfId="0" applyNumberFormat="1" applyFont="1" applyBorder="1" applyAlignment="1">
      <alignment vertical="top"/>
    </xf>
    <xf numFmtId="4" fontId="23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vertical="top"/>
    </xf>
    <xf numFmtId="4" fontId="22" fillId="0" borderId="10" xfId="0" applyNumberFormat="1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4" fontId="12" fillId="22" borderId="10" xfId="0" applyNumberFormat="1" applyFont="1" applyFill="1" applyBorder="1" applyAlignment="1">
      <alignment/>
    </xf>
    <xf numFmtId="49" fontId="3" fillId="22" borderId="10" xfId="0" applyNumberFormat="1" applyFont="1" applyFill="1" applyBorder="1" applyAlignment="1" applyProtection="1">
      <alignment horizontal="center" vertical="top"/>
      <protection locked="0"/>
    </xf>
    <xf numFmtId="49" fontId="3" fillId="22" borderId="12" xfId="0" applyNumberFormat="1" applyFont="1" applyFill="1" applyBorder="1" applyAlignment="1" applyProtection="1">
      <alignment horizontal="center" vertical="top"/>
      <protection locked="0"/>
    </xf>
    <xf numFmtId="0" fontId="12" fillId="24" borderId="10" xfId="0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left" vertical="top" wrapText="1"/>
    </xf>
    <xf numFmtId="49" fontId="12" fillId="24" borderId="10" xfId="0" applyNumberFormat="1" applyFont="1" applyFill="1" applyBorder="1" applyAlignment="1" applyProtection="1">
      <alignment horizontal="center" vertical="top"/>
      <protection/>
    </xf>
    <xf numFmtId="49" fontId="12" fillId="24" borderId="10" xfId="0" applyNumberFormat="1" applyFont="1" applyFill="1" applyBorder="1" applyAlignment="1" applyProtection="1">
      <alignment horizontal="center" vertical="top"/>
      <protection locked="0"/>
    </xf>
    <xf numFmtId="4" fontId="12" fillId="24" borderId="10" xfId="0" applyNumberFormat="1" applyFont="1" applyFill="1" applyBorder="1" applyAlignment="1">
      <alignment vertical="top"/>
    </xf>
    <xf numFmtId="0" fontId="6" fillId="25" borderId="10" xfId="0" applyFont="1" applyFill="1" applyBorder="1" applyAlignment="1">
      <alignment/>
    </xf>
    <xf numFmtId="49" fontId="6" fillId="25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 applyProtection="1">
      <alignment horizontal="center" vertical="top"/>
      <protection locked="0"/>
    </xf>
    <xf numFmtId="49" fontId="6" fillId="25" borderId="16" xfId="0" applyNumberFormat="1" applyFont="1" applyFill="1" applyBorder="1" applyAlignment="1" applyProtection="1">
      <alignment horizontal="center" vertical="top"/>
      <protection locked="0"/>
    </xf>
    <xf numFmtId="4" fontId="6" fillId="0" borderId="16" xfId="0" applyNumberFormat="1" applyFont="1" applyFill="1" applyBorder="1" applyAlignment="1">
      <alignment vertical="top"/>
    </xf>
    <xf numFmtId="49" fontId="15" fillId="25" borderId="16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Fill="1" applyBorder="1" applyAlignment="1" applyProtection="1">
      <alignment horizontal="center" vertical="top"/>
      <protection locked="0"/>
    </xf>
    <xf numFmtId="49" fontId="15" fillId="0" borderId="17" xfId="0" applyNumberFormat="1" applyFont="1" applyFill="1" applyBorder="1" applyAlignment="1" applyProtection="1">
      <alignment horizontal="center" vertical="top"/>
      <protection locked="0"/>
    </xf>
    <xf numFmtId="4" fontId="15" fillId="0" borderId="16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49" fontId="2" fillId="25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7" xfId="0" applyNumberFormat="1" applyFont="1" applyFill="1" applyBorder="1" applyAlignment="1" applyProtection="1">
      <alignment horizontal="center" vertical="top"/>
      <protection locked="0"/>
    </xf>
    <xf numFmtId="4" fontId="2" fillId="0" borderId="16" xfId="0" applyNumberFormat="1" applyFont="1" applyFill="1" applyBorder="1" applyAlignment="1">
      <alignment vertical="top"/>
    </xf>
    <xf numFmtId="49" fontId="6" fillId="25" borderId="34" xfId="0" applyNumberFormat="1" applyFont="1" applyFill="1" applyBorder="1" applyAlignment="1" applyProtection="1">
      <alignment horizontal="center" vertical="top"/>
      <protection/>
    </xf>
    <xf numFmtId="49" fontId="6" fillId="25" borderId="17" xfId="0" applyNumberFormat="1" applyFont="1" applyFill="1" applyBorder="1" applyAlignment="1" applyProtection="1">
      <alignment horizontal="center" vertical="top"/>
      <protection locked="0"/>
    </xf>
    <xf numFmtId="4" fontId="6" fillId="25" borderId="16" xfId="0" applyNumberFormat="1" applyFont="1" applyFill="1" applyBorder="1" applyAlignment="1">
      <alignment vertical="top"/>
    </xf>
    <xf numFmtId="0" fontId="15" fillId="25" borderId="10" xfId="0" applyFont="1" applyFill="1" applyBorder="1" applyAlignment="1">
      <alignment wrapText="1"/>
    </xf>
    <xf numFmtId="49" fontId="15" fillId="25" borderId="34" xfId="0" applyNumberFormat="1" applyFont="1" applyFill="1" applyBorder="1" applyAlignment="1" applyProtection="1">
      <alignment horizontal="center" vertical="top"/>
      <protection/>
    </xf>
    <xf numFmtId="49" fontId="15" fillId="25" borderId="16" xfId="0" applyNumberFormat="1" applyFont="1" applyFill="1" applyBorder="1" applyAlignment="1" applyProtection="1">
      <alignment horizontal="center" vertical="top"/>
      <protection locked="0"/>
    </xf>
    <xf numFmtId="49" fontId="15" fillId="25" borderId="17" xfId="0" applyNumberFormat="1" applyFont="1" applyFill="1" applyBorder="1" applyAlignment="1" applyProtection="1">
      <alignment horizontal="center" vertical="top"/>
      <protection locked="0"/>
    </xf>
    <xf numFmtId="4" fontId="15" fillId="25" borderId="16" xfId="0" applyNumberFormat="1" applyFont="1" applyFill="1" applyBorder="1" applyAlignment="1">
      <alignment vertical="top"/>
    </xf>
    <xf numFmtId="49" fontId="2" fillId="25" borderId="10" xfId="0" applyNumberFormat="1" applyFont="1" applyFill="1" applyBorder="1" applyAlignment="1" applyProtection="1">
      <alignment horizontal="center" vertical="top"/>
      <protection/>
    </xf>
    <xf numFmtId="49" fontId="2" fillId="25" borderId="16" xfId="0" applyNumberFormat="1" applyFont="1" applyFill="1" applyBorder="1" applyAlignment="1" applyProtection="1">
      <alignment horizontal="center" vertical="top"/>
      <protection locked="0"/>
    </xf>
    <xf numFmtId="49" fontId="2" fillId="25" borderId="17" xfId="0" applyNumberFormat="1" applyFont="1" applyFill="1" applyBorder="1" applyAlignment="1" applyProtection="1">
      <alignment horizontal="center" vertical="top"/>
      <protection locked="0"/>
    </xf>
    <xf numFmtId="4" fontId="2" fillId="25" borderId="16" xfId="0" applyNumberFormat="1" applyFont="1" applyFill="1" applyBorder="1" applyAlignment="1">
      <alignment vertical="top"/>
    </xf>
    <xf numFmtId="0" fontId="15" fillId="0" borderId="24" xfId="0" applyFont="1" applyFill="1" applyBorder="1" applyAlignment="1">
      <alignment wrapText="1"/>
    </xf>
    <xf numFmtId="49" fontId="15" fillId="25" borderId="10" xfId="0" applyNumberFormat="1" applyFont="1" applyFill="1" applyBorder="1" applyAlignment="1" applyProtection="1">
      <alignment horizontal="center" vertical="top"/>
      <protection/>
    </xf>
    <xf numFmtId="49" fontId="15" fillId="25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/>
    </xf>
    <xf numFmtId="49" fontId="2" fillId="25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24" xfId="0" applyFont="1" applyFill="1" applyBorder="1" applyAlignment="1">
      <alignment wrapText="1"/>
    </xf>
    <xf numFmtId="49" fontId="10" fillId="25" borderId="10" xfId="0" applyNumberFormat="1" applyFont="1" applyFill="1" applyBorder="1" applyAlignment="1" applyProtection="1">
      <alignment horizontal="center" vertical="top"/>
      <protection/>
    </xf>
    <xf numFmtId="49" fontId="10" fillId="25" borderId="10" xfId="0" applyNumberFormat="1" applyFont="1" applyFill="1" applyBorder="1" applyAlignment="1" applyProtection="1">
      <alignment horizontal="center" vertical="top"/>
      <protection locked="0"/>
    </xf>
    <xf numFmtId="4" fontId="10" fillId="25" borderId="16" xfId="0" applyNumberFormat="1" applyFont="1" applyFill="1" applyBorder="1" applyAlignment="1">
      <alignment vertical="top"/>
    </xf>
    <xf numFmtId="0" fontId="10" fillId="0" borderId="28" xfId="0" applyFont="1" applyBorder="1" applyAlignment="1">
      <alignment/>
    </xf>
    <xf numFmtId="49" fontId="10" fillId="0" borderId="20" xfId="0" applyNumberFormat="1" applyFont="1" applyBorder="1" applyAlignment="1" applyProtection="1">
      <alignment horizontal="center" vertical="top"/>
      <protection locked="0"/>
    </xf>
    <xf numFmtId="0" fontId="15" fillId="0" borderId="27" xfId="0" applyFont="1" applyBorder="1" applyAlignment="1">
      <alignment/>
    </xf>
    <xf numFmtId="49" fontId="15" fillId="0" borderId="25" xfId="0" applyNumberFormat="1" applyFont="1" applyFill="1" applyBorder="1" applyAlignment="1">
      <alignment horizontal="center" vertical="top"/>
    </xf>
    <xf numFmtId="49" fontId="15" fillId="0" borderId="22" xfId="0" applyNumberFormat="1" applyFont="1" applyBorder="1" applyAlignment="1">
      <alignment horizontal="center" vertical="top"/>
    </xf>
    <xf numFmtId="49" fontId="15" fillId="0" borderId="23" xfId="0" applyNumberFormat="1" applyFont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2" fillId="0" borderId="23" xfId="0" applyNumberFormat="1" applyFont="1" applyBorder="1" applyAlignment="1">
      <alignment horizontal="center" vertical="top"/>
    </xf>
    <xf numFmtId="0" fontId="10" fillId="0" borderId="24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" fontId="2" fillId="0" borderId="0" xfId="0" applyNumberFormat="1" applyFont="1" applyAlignment="1">
      <alignment/>
    </xf>
    <xf numFmtId="0" fontId="15" fillId="0" borderId="27" xfId="0" applyFont="1" applyFill="1" applyBorder="1" applyAlignment="1">
      <alignment wrapText="1"/>
    </xf>
    <xf numFmtId="0" fontId="7" fillId="0" borderId="28" xfId="0" applyFont="1" applyBorder="1" applyAlignment="1">
      <alignment/>
    </xf>
    <xf numFmtId="49" fontId="15" fillId="25" borderId="35" xfId="0" applyNumberFormat="1" applyFont="1" applyFill="1" applyBorder="1" applyAlignment="1" applyProtection="1">
      <alignment horizontal="center" vertical="top"/>
      <protection/>
    </xf>
    <xf numFmtId="4" fontId="15" fillId="25" borderId="10" xfId="0" applyNumberFormat="1" applyFont="1" applyFill="1" applyBorder="1" applyAlignment="1">
      <alignment vertical="top"/>
    </xf>
    <xf numFmtId="49" fontId="2" fillId="25" borderId="35" xfId="0" applyNumberFormat="1" applyFont="1" applyFill="1" applyBorder="1" applyAlignment="1" applyProtection="1">
      <alignment horizontal="center" vertical="top"/>
      <protection/>
    </xf>
    <xf numFmtId="4" fontId="2" fillId="25" borderId="10" xfId="0" applyNumberFormat="1" applyFont="1" applyFill="1" applyBorder="1" applyAlignment="1">
      <alignment vertical="top"/>
    </xf>
    <xf numFmtId="4" fontId="41" fillId="0" borderId="0" xfId="0" applyNumberFormat="1" applyFont="1" applyAlignment="1">
      <alignment/>
    </xf>
    <xf numFmtId="4" fontId="42" fillId="0" borderId="10" xfId="0" applyNumberFormat="1" applyFont="1" applyBorder="1" applyAlignment="1">
      <alignment vertical="top"/>
    </xf>
    <xf numFmtId="0" fontId="17" fillId="0" borderId="0" xfId="0" applyFont="1" applyAlignment="1">
      <alignment/>
    </xf>
    <xf numFmtId="4" fontId="43" fillId="0" borderId="0" xfId="0" applyNumberFormat="1" applyFont="1" applyAlignment="1">
      <alignment/>
    </xf>
    <xf numFmtId="49" fontId="12" fillId="22" borderId="11" xfId="0" applyNumberFormat="1" applyFont="1" applyFill="1" applyBorder="1" applyAlignment="1">
      <alignment horizontal="center" vertical="top"/>
    </xf>
    <xf numFmtId="49" fontId="12" fillId="22" borderId="24" xfId="0" applyNumberFormat="1" applyFont="1" applyFill="1" applyBorder="1" applyAlignment="1">
      <alignment horizontal="center" vertical="top"/>
    </xf>
    <xf numFmtId="49" fontId="3" fillId="22" borderId="24" xfId="0" applyNumberFormat="1" applyFont="1" applyFill="1" applyBorder="1" applyAlignment="1" applyProtection="1">
      <alignment horizontal="center" vertical="top"/>
      <protection locked="0"/>
    </xf>
    <xf numFmtId="49" fontId="12" fillId="24" borderId="24" xfId="0" applyNumberFormat="1" applyFont="1" applyFill="1" applyBorder="1" applyAlignment="1" applyProtection="1">
      <alignment horizontal="center" vertical="top"/>
      <protection locked="0"/>
    </xf>
    <xf numFmtId="49" fontId="15" fillId="0" borderId="31" xfId="0" applyNumberFormat="1" applyFont="1" applyFill="1" applyBorder="1" applyAlignment="1" applyProtection="1">
      <alignment horizontal="center" vertical="top"/>
      <protection locked="0"/>
    </xf>
    <xf numFmtId="49" fontId="2" fillId="0" borderId="31" xfId="0" applyNumberFormat="1" applyFont="1" applyFill="1" applyBorder="1" applyAlignment="1" applyProtection="1">
      <alignment horizontal="center" vertical="top"/>
      <protection locked="0"/>
    </xf>
    <xf numFmtId="49" fontId="6" fillId="25" borderId="31" xfId="0" applyNumberFormat="1" applyFont="1" applyFill="1" applyBorder="1" applyAlignment="1" applyProtection="1">
      <alignment horizontal="center" vertical="top"/>
      <protection locked="0"/>
    </xf>
    <xf numFmtId="49" fontId="15" fillId="25" borderId="31" xfId="0" applyNumberFormat="1" applyFont="1" applyFill="1" applyBorder="1" applyAlignment="1" applyProtection="1">
      <alignment horizontal="center" vertical="top"/>
      <protection locked="0"/>
    </xf>
    <xf numFmtId="49" fontId="2" fillId="25" borderId="31" xfId="0" applyNumberFormat="1" applyFont="1" applyFill="1" applyBorder="1" applyAlignment="1" applyProtection="1">
      <alignment horizontal="center" vertical="top"/>
      <protection locked="0"/>
    </xf>
    <xf numFmtId="49" fontId="15" fillId="25" borderId="24" xfId="0" applyNumberFormat="1" applyFont="1" applyFill="1" applyBorder="1" applyAlignment="1" applyProtection="1">
      <alignment horizontal="center" vertical="top"/>
      <protection locked="0"/>
    </xf>
    <xf numFmtId="49" fontId="2" fillId="25" borderId="24" xfId="0" applyNumberFormat="1" applyFont="1" applyFill="1" applyBorder="1" applyAlignment="1" applyProtection="1">
      <alignment horizontal="center" vertical="top"/>
      <protection locked="0"/>
    </xf>
    <xf numFmtId="49" fontId="10" fillId="25" borderId="24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Border="1" applyAlignment="1">
      <alignment horizontal="center" vertical="top"/>
    </xf>
    <xf numFmtId="49" fontId="15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15" fillId="0" borderId="33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5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 applyProtection="1">
      <alignment horizontal="center" vertical="top"/>
      <protection locked="0"/>
    </xf>
    <xf numFmtId="49" fontId="3" fillId="22" borderId="24" xfId="0" applyNumberFormat="1" applyFont="1" applyFill="1" applyBorder="1" applyAlignment="1">
      <alignment horizontal="center" vertical="top"/>
    </xf>
    <xf numFmtId="4" fontId="15" fillId="0" borderId="10" xfId="0" applyNumberFormat="1" applyFont="1" applyBorder="1" applyAlignment="1">
      <alignment vertical="top"/>
    </xf>
    <xf numFmtId="49" fontId="12" fillId="22" borderId="31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" fontId="14" fillId="0" borderId="22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2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4" fontId="3" fillId="22" borderId="24" xfId="0" applyNumberFormat="1" applyFont="1" applyFill="1" applyBorder="1" applyAlignment="1">
      <alignment vertical="top"/>
    </xf>
    <xf numFmtId="4" fontId="3" fillId="22" borderId="10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F101" sqref="F101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4.375" style="0" customWidth="1"/>
    <col min="6" max="6" width="4.125" style="0" customWidth="1"/>
    <col min="7" max="7" width="3.75390625" style="0" customWidth="1"/>
    <col min="8" max="8" width="5.125" style="0" customWidth="1"/>
    <col min="9" max="9" width="16.25390625" style="0" customWidth="1"/>
  </cols>
  <sheetData>
    <row r="1" spans="7:10" ht="12.75">
      <c r="G1" s="5" t="s">
        <v>30</v>
      </c>
      <c r="J1" s="3"/>
    </row>
    <row r="2" spans="7:10" ht="12.75">
      <c r="G2" s="61" t="s">
        <v>43</v>
      </c>
      <c r="J2" s="60"/>
    </row>
    <row r="3" spans="7:10" ht="12.75">
      <c r="G3" s="62" t="s">
        <v>76</v>
      </c>
      <c r="J3" s="60"/>
    </row>
    <row r="4" ht="11.25" customHeight="1">
      <c r="I4" s="5"/>
    </row>
    <row r="5" spans="1:9" ht="22.5" customHeight="1">
      <c r="A5" s="253" t="s">
        <v>78</v>
      </c>
      <c r="B5" s="253"/>
      <c r="C5" s="253"/>
      <c r="D5" s="253"/>
      <c r="E5" s="253"/>
      <c r="F5" s="253"/>
      <c r="G5" s="253"/>
      <c r="H5" s="253"/>
      <c r="I5" s="253"/>
    </row>
    <row r="6" spans="1:9" ht="13.5" thickBot="1">
      <c r="A6" s="2"/>
      <c r="B6" s="2"/>
      <c r="C6" s="1"/>
      <c r="D6" s="1"/>
      <c r="E6" s="4"/>
      <c r="F6" s="4"/>
      <c r="G6" s="4"/>
      <c r="H6" s="4"/>
      <c r="I6" s="6" t="s">
        <v>47</v>
      </c>
    </row>
    <row r="7" spans="1:9" ht="12.75" customHeight="1">
      <c r="A7" s="254" t="s">
        <v>3</v>
      </c>
      <c r="B7" s="251" t="s">
        <v>31</v>
      </c>
      <c r="C7" s="259" t="s">
        <v>4</v>
      </c>
      <c r="D7" s="262" t="s">
        <v>9</v>
      </c>
      <c r="E7" s="265" t="s">
        <v>14</v>
      </c>
      <c r="F7" s="266"/>
      <c r="G7" s="267"/>
      <c r="H7" s="274" t="s">
        <v>15</v>
      </c>
      <c r="I7" s="257" t="s">
        <v>20</v>
      </c>
    </row>
    <row r="8" spans="1:9" ht="8.25" customHeight="1">
      <c r="A8" s="255"/>
      <c r="B8" s="252"/>
      <c r="C8" s="260"/>
      <c r="D8" s="263"/>
      <c r="E8" s="268"/>
      <c r="F8" s="269"/>
      <c r="G8" s="270"/>
      <c r="H8" s="275"/>
      <c r="I8" s="258"/>
    </row>
    <row r="9" spans="1:9" ht="7.5" customHeight="1">
      <c r="A9" s="255"/>
      <c r="B9" s="252"/>
      <c r="C9" s="260"/>
      <c r="D9" s="263"/>
      <c r="E9" s="268"/>
      <c r="F9" s="269"/>
      <c r="G9" s="270"/>
      <c r="H9" s="275"/>
      <c r="I9" s="258"/>
    </row>
    <row r="10" spans="1:9" ht="7.5" customHeight="1">
      <c r="A10" s="255"/>
      <c r="B10" s="252"/>
      <c r="C10" s="260"/>
      <c r="D10" s="263"/>
      <c r="E10" s="268"/>
      <c r="F10" s="269"/>
      <c r="G10" s="270"/>
      <c r="H10" s="275"/>
      <c r="I10" s="258"/>
    </row>
    <row r="11" spans="1:9" ht="4.5" customHeight="1">
      <c r="A11" s="255"/>
      <c r="B11" s="252"/>
      <c r="C11" s="260"/>
      <c r="D11" s="263"/>
      <c r="E11" s="268"/>
      <c r="F11" s="269"/>
      <c r="G11" s="270"/>
      <c r="H11" s="275"/>
      <c r="I11" s="258"/>
    </row>
    <row r="12" spans="1:9" ht="8.25" customHeight="1" thickBot="1">
      <c r="A12" s="256"/>
      <c r="B12" s="252"/>
      <c r="C12" s="261"/>
      <c r="D12" s="264"/>
      <c r="E12" s="271"/>
      <c r="F12" s="272"/>
      <c r="G12" s="273"/>
      <c r="H12" s="276"/>
      <c r="I12" s="258"/>
    </row>
    <row r="13" spans="1:9" ht="14.25" customHeight="1">
      <c r="A13" s="136" t="s">
        <v>29</v>
      </c>
      <c r="B13" s="131" t="s">
        <v>32</v>
      </c>
      <c r="C13" s="132"/>
      <c r="D13" s="39"/>
      <c r="E13" s="37"/>
      <c r="F13" s="40"/>
      <c r="G13" s="38"/>
      <c r="H13" s="249"/>
      <c r="I13" s="250">
        <f>I95</f>
        <v>2353265</v>
      </c>
    </row>
    <row r="14" spans="1:9" ht="15" customHeight="1">
      <c r="A14" s="133" t="s">
        <v>12</v>
      </c>
      <c r="B14" s="107" t="s">
        <v>32</v>
      </c>
      <c r="C14" s="224" t="s">
        <v>5</v>
      </c>
      <c r="D14" s="134"/>
      <c r="E14" s="134"/>
      <c r="F14" s="134"/>
      <c r="G14" s="134"/>
      <c r="H14" s="225"/>
      <c r="I14" s="76">
        <f>I15+I19+I29</f>
        <v>734102.62</v>
      </c>
    </row>
    <row r="15" spans="1:9" ht="24" customHeight="1">
      <c r="A15" s="22" t="s">
        <v>24</v>
      </c>
      <c r="B15" s="70" t="s">
        <v>32</v>
      </c>
      <c r="C15" s="12" t="s">
        <v>5</v>
      </c>
      <c r="D15" s="7" t="s">
        <v>8</v>
      </c>
      <c r="E15" s="7"/>
      <c r="F15" s="7"/>
      <c r="G15" s="7"/>
      <c r="H15" s="88"/>
      <c r="I15" s="75">
        <f>I16</f>
        <v>340346.66</v>
      </c>
    </row>
    <row r="16" spans="1:9" ht="15" customHeight="1">
      <c r="A16" s="23" t="s">
        <v>19</v>
      </c>
      <c r="B16" s="68" t="s">
        <v>32</v>
      </c>
      <c r="C16" s="14" t="s">
        <v>5</v>
      </c>
      <c r="D16" s="11" t="s">
        <v>8</v>
      </c>
      <c r="E16" s="11" t="s">
        <v>36</v>
      </c>
      <c r="F16" s="11" t="s">
        <v>18</v>
      </c>
      <c r="G16" s="11" t="s">
        <v>18</v>
      </c>
      <c r="H16" s="97"/>
      <c r="I16" s="74">
        <f>I17</f>
        <v>340346.66</v>
      </c>
    </row>
    <row r="17" spans="1:9" ht="14.25" customHeight="1">
      <c r="A17" s="41" t="s">
        <v>37</v>
      </c>
      <c r="B17" s="69" t="s">
        <v>32</v>
      </c>
      <c r="C17" s="42" t="s">
        <v>5</v>
      </c>
      <c r="D17" s="43" t="s">
        <v>8</v>
      </c>
      <c r="E17" s="43" t="s">
        <v>36</v>
      </c>
      <c r="F17" s="43" t="s">
        <v>10</v>
      </c>
      <c r="G17" s="43" t="s">
        <v>18</v>
      </c>
      <c r="H17" s="99"/>
      <c r="I17" s="72">
        <f>I18</f>
        <v>340346.66</v>
      </c>
    </row>
    <row r="18" spans="1:9" ht="14.25" customHeight="1">
      <c r="A18" s="59" t="s">
        <v>38</v>
      </c>
      <c r="B18" s="67" t="s">
        <v>32</v>
      </c>
      <c r="C18" s="47" t="s">
        <v>5</v>
      </c>
      <c r="D18" s="8" t="s">
        <v>8</v>
      </c>
      <c r="E18" s="8" t="s">
        <v>36</v>
      </c>
      <c r="F18" s="8" t="s">
        <v>10</v>
      </c>
      <c r="G18" s="8" t="s">
        <v>18</v>
      </c>
      <c r="H18" s="94" t="s">
        <v>39</v>
      </c>
      <c r="I18" s="73">
        <f>323455.66+5041+11850</f>
        <v>340346.66</v>
      </c>
    </row>
    <row r="19" spans="1:9" ht="36.75" customHeight="1">
      <c r="A19" s="22" t="s">
        <v>23</v>
      </c>
      <c r="B19" s="70" t="s">
        <v>32</v>
      </c>
      <c r="C19" s="12" t="s">
        <v>5</v>
      </c>
      <c r="D19" s="7" t="s">
        <v>11</v>
      </c>
      <c r="E19" s="7"/>
      <c r="F19" s="7"/>
      <c r="G19" s="7"/>
      <c r="H19" s="88"/>
      <c r="I19" s="75">
        <f>I20</f>
        <v>393755.96</v>
      </c>
    </row>
    <row r="20" spans="1:9" ht="12.75" customHeight="1">
      <c r="A20" s="23" t="s">
        <v>19</v>
      </c>
      <c r="B20" s="68" t="s">
        <v>32</v>
      </c>
      <c r="C20" s="14" t="s">
        <v>5</v>
      </c>
      <c r="D20" s="11" t="s">
        <v>11</v>
      </c>
      <c r="E20" s="11" t="s">
        <v>36</v>
      </c>
      <c r="F20" s="11" t="s">
        <v>18</v>
      </c>
      <c r="G20" s="11" t="s">
        <v>18</v>
      </c>
      <c r="H20" s="97"/>
      <c r="I20" s="74">
        <f>I21+I23+I25+I27</f>
        <v>393755.96</v>
      </c>
    </row>
    <row r="21" spans="1:9" ht="18.75" customHeight="1">
      <c r="A21" s="45" t="s">
        <v>2</v>
      </c>
      <c r="B21" s="69" t="s">
        <v>32</v>
      </c>
      <c r="C21" s="42" t="s">
        <v>5</v>
      </c>
      <c r="D21" s="43" t="s">
        <v>11</v>
      </c>
      <c r="E21" s="43" t="s">
        <v>36</v>
      </c>
      <c r="F21" s="43" t="s">
        <v>11</v>
      </c>
      <c r="G21" s="43" t="s">
        <v>18</v>
      </c>
      <c r="H21" s="99"/>
      <c r="I21" s="72">
        <f>I22</f>
        <v>393755.96</v>
      </c>
    </row>
    <row r="22" spans="1:9" ht="15" customHeight="1">
      <c r="A22" s="79" t="s">
        <v>38</v>
      </c>
      <c r="B22" s="67" t="s">
        <v>32</v>
      </c>
      <c r="C22" s="16" t="s">
        <v>5</v>
      </c>
      <c r="D22" s="8" t="s">
        <v>11</v>
      </c>
      <c r="E22" s="8" t="s">
        <v>36</v>
      </c>
      <c r="F22" s="8" t="s">
        <v>11</v>
      </c>
      <c r="G22" s="8" t="s">
        <v>18</v>
      </c>
      <c r="H22" s="94" t="s">
        <v>39</v>
      </c>
      <c r="I22" s="73">
        <f>383778.96+9977</f>
        <v>393755.96</v>
      </c>
    </row>
    <row r="23" spans="1:9" ht="132.75" customHeight="1">
      <c r="A23" s="48" t="s">
        <v>49</v>
      </c>
      <c r="B23" s="130" t="s">
        <v>32</v>
      </c>
      <c r="C23" s="49" t="s">
        <v>5</v>
      </c>
      <c r="D23" s="43" t="s">
        <v>11</v>
      </c>
      <c r="E23" s="43" t="s">
        <v>36</v>
      </c>
      <c r="F23" s="43" t="s">
        <v>11</v>
      </c>
      <c r="G23" s="43" t="s">
        <v>5</v>
      </c>
      <c r="H23" s="99"/>
      <c r="I23" s="72">
        <f>I24</f>
        <v>0</v>
      </c>
    </row>
    <row r="24" spans="1:9" ht="12.75" customHeight="1">
      <c r="A24" s="79" t="s">
        <v>44</v>
      </c>
      <c r="B24" s="67" t="s">
        <v>32</v>
      </c>
      <c r="C24" s="16" t="s">
        <v>5</v>
      </c>
      <c r="D24" s="8" t="s">
        <v>11</v>
      </c>
      <c r="E24" s="8" t="s">
        <v>36</v>
      </c>
      <c r="F24" s="8" t="s">
        <v>11</v>
      </c>
      <c r="G24" s="8" t="s">
        <v>5</v>
      </c>
      <c r="H24" s="94" t="s">
        <v>45</v>
      </c>
      <c r="I24" s="73"/>
    </row>
    <row r="25" spans="1:9" ht="25.5" customHeight="1">
      <c r="A25" s="50" t="s">
        <v>50</v>
      </c>
      <c r="B25" s="130" t="s">
        <v>32</v>
      </c>
      <c r="C25" s="42" t="s">
        <v>5</v>
      </c>
      <c r="D25" s="43" t="s">
        <v>11</v>
      </c>
      <c r="E25" s="43" t="s">
        <v>36</v>
      </c>
      <c r="F25" s="43" t="s">
        <v>11</v>
      </c>
      <c r="G25" s="43" t="s">
        <v>8</v>
      </c>
      <c r="H25" s="99"/>
      <c r="I25" s="72">
        <f>I26</f>
        <v>0</v>
      </c>
    </row>
    <row r="26" spans="1:9" ht="12.75" customHeight="1">
      <c r="A26" s="79" t="s">
        <v>44</v>
      </c>
      <c r="B26" s="67" t="s">
        <v>32</v>
      </c>
      <c r="C26" s="16" t="s">
        <v>5</v>
      </c>
      <c r="D26" s="8" t="s">
        <v>11</v>
      </c>
      <c r="E26" s="8" t="s">
        <v>36</v>
      </c>
      <c r="F26" s="8" t="s">
        <v>11</v>
      </c>
      <c r="G26" s="8" t="s">
        <v>8</v>
      </c>
      <c r="H26" s="94" t="s">
        <v>45</v>
      </c>
      <c r="I26" s="73"/>
    </row>
    <row r="27" spans="1:11" ht="48.75" customHeight="1">
      <c r="A27" s="50" t="s">
        <v>82</v>
      </c>
      <c r="B27" s="42" t="s">
        <v>32</v>
      </c>
      <c r="C27" s="42" t="s">
        <v>5</v>
      </c>
      <c r="D27" s="43" t="s">
        <v>11</v>
      </c>
      <c r="E27" s="43" t="s">
        <v>36</v>
      </c>
      <c r="F27" s="43" t="s">
        <v>11</v>
      </c>
      <c r="G27" s="43" t="s">
        <v>8</v>
      </c>
      <c r="H27" s="99"/>
      <c r="I27" s="72">
        <f>I28</f>
        <v>0</v>
      </c>
      <c r="K27" s="135"/>
    </row>
    <row r="28" spans="1:9" ht="15.75" customHeight="1">
      <c r="A28" s="79" t="s">
        <v>44</v>
      </c>
      <c r="B28" s="16" t="s">
        <v>32</v>
      </c>
      <c r="C28" s="16" t="s">
        <v>5</v>
      </c>
      <c r="D28" s="8" t="s">
        <v>11</v>
      </c>
      <c r="E28" s="8" t="s">
        <v>36</v>
      </c>
      <c r="F28" s="8" t="s">
        <v>11</v>
      </c>
      <c r="G28" s="8" t="s">
        <v>10</v>
      </c>
      <c r="H28" s="94" t="s">
        <v>45</v>
      </c>
      <c r="I28" s="73"/>
    </row>
    <row r="29" spans="1:9" ht="12.75">
      <c r="A29" s="86" t="s">
        <v>56</v>
      </c>
      <c r="B29" s="70" t="s">
        <v>32</v>
      </c>
      <c r="C29" s="87" t="s">
        <v>5</v>
      </c>
      <c r="D29" s="7" t="s">
        <v>57</v>
      </c>
      <c r="E29" s="7"/>
      <c r="F29" s="7"/>
      <c r="G29" s="7"/>
      <c r="H29" s="88"/>
      <c r="I29" s="75">
        <f>I30</f>
        <v>0</v>
      </c>
    </row>
    <row r="30" spans="1:9" ht="13.5" customHeight="1">
      <c r="A30" s="89" t="s">
        <v>58</v>
      </c>
      <c r="B30" s="68" t="s">
        <v>32</v>
      </c>
      <c r="C30" s="90" t="s">
        <v>5</v>
      </c>
      <c r="D30" s="35" t="s">
        <v>57</v>
      </c>
      <c r="E30" s="35" t="s">
        <v>59</v>
      </c>
      <c r="F30" s="35" t="s">
        <v>18</v>
      </c>
      <c r="G30" s="35" t="s">
        <v>18</v>
      </c>
      <c r="H30" s="91"/>
      <c r="I30" s="74">
        <f>I31</f>
        <v>0</v>
      </c>
    </row>
    <row r="31" spans="1:9" ht="38.25">
      <c r="A31" s="92" t="s">
        <v>60</v>
      </c>
      <c r="B31" s="67" t="s">
        <v>32</v>
      </c>
      <c r="C31" s="93" t="s">
        <v>5</v>
      </c>
      <c r="D31" s="8" t="s">
        <v>57</v>
      </c>
      <c r="E31" s="8" t="s">
        <v>59</v>
      </c>
      <c r="F31" s="9" t="s">
        <v>18</v>
      </c>
      <c r="G31" s="9" t="s">
        <v>18</v>
      </c>
      <c r="H31" s="94" t="s">
        <v>39</v>
      </c>
      <c r="I31" s="73"/>
    </row>
    <row r="32" spans="1:9" ht="15.75">
      <c r="A32" s="29" t="s">
        <v>25</v>
      </c>
      <c r="B32" s="107" t="s">
        <v>32</v>
      </c>
      <c r="C32" s="30" t="s">
        <v>8</v>
      </c>
      <c r="D32" s="156"/>
      <c r="E32" s="156"/>
      <c r="F32" s="156"/>
      <c r="G32" s="156"/>
      <c r="H32" s="226"/>
      <c r="I32" s="76">
        <f>I33</f>
        <v>68000</v>
      </c>
    </row>
    <row r="33" spans="1:9" ht="12.75">
      <c r="A33" s="22" t="s">
        <v>26</v>
      </c>
      <c r="B33" s="70" t="s">
        <v>32</v>
      </c>
      <c r="C33" s="12" t="s">
        <v>8</v>
      </c>
      <c r="D33" s="7" t="s">
        <v>10</v>
      </c>
      <c r="E33" s="7"/>
      <c r="F33" s="7"/>
      <c r="G33" s="7"/>
      <c r="H33" s="88"/>
      <c r="I33" s="75">
        <f>I34</f>
        <v>68000</v>
      </c>
    </row>
    <row r="34" spans="1:9" ht="12.75">
      <c r="A34" s="46" t="s">
        <v>19</v>
      </c>
      <c r="B34" s="68" t="s">
        <v>32</v>
      </c>
      <c r="C34" s="34" t="s">
        <v>8</v>
      </c>
      <c r="D34" s="35" t="s">
        <v>10</v>
      </c>
      <c r="E34" s="35" t="s">
        <v>16</v>
      </c>
      <c r="F34" s="35" t="s">
        <v>18</v>
      </c>
      <c r="G34" s="35" t="s">
        <v>18</v>
      </c>
      <c r="H34" s="91"/>
      <c r="I34" s="74">
        <f>I35</f>
        <v>68000</v>
      </c>
    </row>
    <row r="35" spans="1:9" ht="24" customHeight="1">
      <c r="A35" s="48" t="s">
        <v>27</v>
      </c>
      <c r="B35" s="69" t="s">
        <v>32</v>
      </c>
      <c r="C35" s="49" t="s">
        <v>8</v>
      </c>
      <c r="D35" s="43" t="s">
        <v>10</v>
      </c>
      <c r="E35" s="43" t="s">
        <v>16</v>
      </c>
      <c r="F35" s="43" t="s">
        <v>40</v>
      </c>
      <c r="G35" s="43" t="s">
        <v>18</v>
      </c>
      <c r="H35" s="99"/>
      <c r="I35" s="72">
        <f>I36</f>
        <v>68000</v>
      </c>
    </row>
    <row r="36" spans="1:9" ht="12.75">
      <c r="A36" s="59" t="s">
        <v>38</v>
      </c>
      <c r="B36" s="67" t="s">
        <v>32</v>
      </c>
      <c r="C36" s="47" t="s">
        <v>8</v>
      </c>
      <c r="D36" s="8" t="s">
        <v>10</v>
      </c>
      <c r="E36" s="8" t="s">
        <v>16</v>
      </c>
      <c r="F36" s="8" t="s">
        <v>40</v>
      </c>
      <c r="G36" s="8" t="s">
        <v>18</v>
      </c>
      <c r="H36" s="94" t="s">
        <v>39</v>
      </c>
      <c r="I36" s="73">
        <v>68000</v>
      </c>
    </row>
    <row r="37" spans="1:9" ht="15.75" customHeight="1">
      <c r="A37" s="158" t="s">
        <v>90</v>
      </c>
      <c r="B37" s="107" t="s">
        <v>32</v>
      </c>
      <c r="C37" s="159" t="s">
        <v>10</v>
      </c>
      <c r="D37" s="160"/>
      <c r="E37" s="161"/>
      <c r="F37" s="161"/>
      <c r="G37" s="161"/>
      <c r="H37" s="227"/>
      <c r="I37" s="162">
        <f>I38</f>
        <v>155000</v>
      </c>
    </row>
    <row r="38" spans="1:11" ht="12.75">
      <c r="A38" s="163" t="s">
        <v>91</v>
      </c>
      <c r="B38" s="70" t="s">
        <v>32</v>
      </c>
      <c r="C38" s="164" t="s">
        <v>10</v>
      </c>
      <c r="D38" s="165" t="s">
        <v>62</v>
      </c>
      <c r="E38" s="166"/>
      <c r="F38" s="7"/>
      <c r="G38" s="7"/>
      <c r="H38" s="88"/>
      <c r="I38" s="167">
        <f>I39+I41</f>
        <v>155000</v>
      </c>
      <c r="K38" s="135"/>
    </row>
    <row r="39" spans="1:11" ht="27" customHeight="1">
      <c r="A39" s="138" t="s">
        <v>92</v>
      </c>
      <c r="B39" s="69" t="s">
        <v>32</v>
      </c>
      <c r="C39" s="168" t="s">
        <v>10</v>
      </c>
      <c r="D39" s="169" t="s">
        <v>62</v>
      </c>
      <c r="E39" s="169" t="s">
        <v>93</v>
      </c>
      <c r="F39" s="169" t="s">
        <v>11</v>
      </c>
      <c r="G39" s="169" t="s">
        <v>18</v>
      </c>
      <c r="H39" s="228"/>
      <c r="I39" s="171">
        <f>I40</f>
        <v>155000</v>
      </c>
      <c r="K39" s="135"/>
    </row>
    <row r="40" spans="1:9" ht="13.5" customHeight="1">
      <c r="A40" s="172" t="s">
        <v>38</v>
      </c>
      <c r="B40" s="67" t="s">
        <v>32</v>
      </c>
      <c r="C40" s="173" t="s">
        <v>10</v>
      </c>
      <c r="D40" s="174" t="s">
        <v>62</v>
      </c>
      <c r="E40" s="174" t="s">
        <v>93</v>
      </c>
      <c r="F40" s="174" t="s">
        <v>11</v>
      </c>
      <c r="G40" s="174" t="s">
        <v>18</v>
      </c>
      <c r="H40" s="229" t="s">
        <v>39</v>
      </c>
      <c r="I40" s="176">
        <v>155000</v>
      </c>
    </row>
    <row r="41" spans="1:9" ht="40.5" customHeight="1">
      <c r="A41" s="138" t="s">
        <v>94</v>
      </c>
      <c r="B41" s="69" t="s">
        <v>32</v>
      </c>
      <c r="C41" s="168" t="s">
        <v>10</v>
      </c>
      <c r="D41" s="169" t="s">
        <v>62</v>
      </c>
      <c r="E41" s="169" t="s">
        <v>93</v>
      </c>
      <c r="F41" s="169" t="s">
        <v>11</v>
      </c>
      <c r="G41" s="169" t="s">
        <v>5</v>
      </c>
      <c r="H41" s="228"/>
      <c r="I41" s="171">
        <f>I42</f>
        <v>0</v>
      </c>
    </row>
    <row r="42" spans="1:9" ht="15" customHeight="1">
      <c r="A42" s="172" t="s">
        <v>38</v>
      </c>
      <c r="B42" s="67" t="s">
        <v>32</v>
      </c>
      <c r="C42" s="173" t="s">
        <v>10</v>
      </c>
      <c r="D42" s="174" t="s">
        <v>62</v>
      </c>
      <c r="E42" s="174" t="s">
        <v>93</v>
      </c>
      <c r="F42" s="174" t="s">
        <v>11</v>
      </c>
      <c r="G42" s="174" t="s">
        <v>5</v>
      </c>
      <c r="H42" s="229" t="s">
        <v>39</v>
      </c>
      <c r="I42" s="176"/>
    </row>
    <row r="43" spans="1:9" ht="15.75">
      <c r="A43" s="29" t="s">
        <v>81</v>
      </c>
      <c r="B43" s="107" t="s">
        <v>32</v>
      </c>
      <c r="C43" s="107" t="s">
        <v>11</v>
      </c>
      <c r="D43" s="30"/>
      <c r="E43" s="156"/>
      <c r="F43" s="156"/>
      <c r="G43" s="156"/>
      <c r="H43" s="226"/>
      <c r="I43" s="76">
        <f>I44+I49</f>
        <v>657075.6799999999</v>
      </c>
    </row>
    <row r="44" spans="1:9" ht="12.75">
      <c r="A44" s="163" t="s">
        <v>95</v>
      </c>
      <c r="B44" s="70" t="s">
        <v>32</v>
      </c>
      <c r="C44" s="177" t="s">
        <v>11</v>
      </c>
      <c r="D44" s="166" t="s">
        <v>96</v>
      </c>
      <c r="E44" s="166"/>
      <c r="F44" s="166"/>
      <c r="G44" s="166"/>
      <c r="H44" s="230"/>
      <c r="I44" s="179">
        <f>I45+I47</f>
        <v>336546.18</v>
      </c>
    </row>
    <row r="45" spans="1:9" ht="25.5">
      <c r="A45" s="180" t="s">
        <v>97</v>
      </c>
      <c r="B45" s="69" t="s">
        <v>32</v>
      </c>
      <c r="C45" s="181" t="s">
        <v>11</v>
      </c>
      <c r="D45" s="182" t="s">
        <v>96</v>
      </c>
      <c r="E45" s="182" t="s">
        <v>98</v>
      </c>
      <c r="F45" s="182" t="s">
        <v>99</v>
      </c>
      <c r="G45" s="182" t="s">
        <v>18</v>
      </c>
      <c r="H45" s="231"/>
      <c r="I45" s="184">
        <f>I46</f>
        <v>323000</v>
      </c>
    </row>
    <row r="46" spans="1:9" ht="12.75">
      <c r="A46" s="172" t="s">
        <v>38</v>
      </c>
      <c r="B46" s="67" t="s">
        <v>32</v>
      </c>
      <c r="C46" s="185" t="s">
        <v>11</v>
      </c>
      <c r="D46" s="186" t="s">
        <v>96</v>
      </c>
      <c r="E46" s="186" t="s">
        <v>98</v>
      </c>
      <c r="F46" s="186" t="s">
        <v>99</v>
      </c>
      <c r="G46" s="186" t="s">
        <v>18</v>
      </c>
      <c r="H46" s="232" t="s">
        <v>39</v>
      </c>
      <c r="I46" s="188">
        <v>323000</v>
      </c>
    </row>
    <row r="47" spans="1:9" ht="38.25">
      <c r="A47" s="180" t="s">
        <v>100</v>
      </c>
      <c r="B47" s="69" t="s">
        <v>32</v>
      </c>
      <c r="C47" s="181" t="s">
        <v>11</v>
      </c>
      <c r="D47" s="182" t="s">
        <v>96</v>
      </c>
      <c r="E47" s="182" t="s">
        <v>98</v>
      </c>
      <c r="F47" s="182" t="s">
        <v>99</v>
      </c>
      <c r="G47" s="182" t="s">
        <v>5</v>
      </c>
      <c r="H47" s="231"/>
      <c r="I47" s="184">
        <f>I48</f>
        <v>13546.18</v>
      </c>
    </row>
    <row r="48" spans="1:9" ht="15.75" customHeight="1">
      <c r="A48" s="172" t="s">
        <v>38</v>
      </c>
      <c r="B48" s="67" t="s">
        <v>32</v>
      </c>
      <c r="C48" s="185" t="s">
        <v>11</v>
      </c>
      <c r="D48" s="186" t="s">
        <v>96</v>
      </c>
      <c r="E48" s="186" t="s">
        <v>98</v>
      </c>
      <c r="F48" s="186" t="s">
        <v>99</v>
      </c>
      <c r="G48" s="186" t="s">
        <v>5</v>
      </c>
      <c r="H48" s="232" t="s">
        <v>39</v>
      </c>
      <c r="I48" s="188">
        <v>13546.18</v>
      </c>
    </row>
    <row r="49" spans="1:9" ht="12" customHeight="1">
      <c r="A49" s="22" t="s">
        <v>80</v>
      </c>
      <c r="B49" s="70" t="s">
        <v>32</v>
      </c>
      <c r="C49" s="12" t="s">
        <v>11</v>
      </c>
      <c r="D49" s="7" t="s">
        <v>79</v>
      </c>
      <c r="E49" s="7"/>
      <c r="F49" s="7"/>
      <c r="G49" s="7"/>
      <c r="H49" s="88"/>
      <c r="I49" s="75">
        <f>I50+I53</f>
        <v>320529.5</v>
      </c>
    </row>
    <row r="50" spans="1:9" ht="19.5" customHeight="1">
      <c r="A50" s="137" t="s">
        <v>83</v>
      </c>
      <c r="B50" s="68" t="s">
        <v>32</v>
      </c>
      <c r="C50" s="34" t="s">
        <v>11</v>
      </c>
      <c r="D50" s="35" t="s">
        <v>79</v>
      </c>
      <c r="E50" s="35" t="s">
        <v>84</v>
      </c>
      <c r="F50" s="35" t="s">
        <v>18</v>
      </c>
      <c r="G50" s="35" t="s">
        <v>18</v>
      </c>
      <c r="H50" s="91"/>
      <c r="I50" s="74">
        <f>I51</f>
        <v>100529.5</v>
      </c>
    </row>
    <row r="51" spans="1:9" ht="14.25" customHeight="1">
      <c r="A51" s="138" t="s">
        <v>107</v>
      </c>
      <c r="B51" s="69" t="s">
        <v>32</v>
      </c>
      <c r="C51" s="49" t="s">
        <v>11</v>
      </c>
      <c r="D51" s="43" t="s">
        <v>79</v>
      </c>
      <c r="E51" s="43" t="s">
        <v>84</v>
      </c>
      <c r="F51" s="43" t="s">
        <v>18</v>
      </c>
      <c r="G51" s="43" t="s">
        <v>18</v>
      </c>
      <c r="H51" s="99"/>
      <c r="I51" s="72">
        <f>I52</f>
        <v>100529.5</v>
      </c>
    </row>
    <row r="52" spans="1:9" ht="12.75" customHeight="1">
      <c r="A52" s="139" t="s">
        <v>38</v>
      </c>
      <c r="B52" s="67" t="s">
        <v>32</v>
      </c>
      <c r="C52" s="47" t="s">
        <v>11</v>
      </c>
      <c r="D52" s="8" t="s">
        <v>79</v>
      </c>
      <c r="E52" s="8" t="s">
        <v>84</v>
      </c>
      <c r="F52" s="8" t="s">
        <v>18</v>
      </c>
      <c r="G52" s="8" t="s">
        <v>18</v>
      </c>
      <c r="H52" s="94" t="s">
        <v>39</v>
      </c>
      <c r="I52" s="73">
        <f>20322+62034.5+18173</f>
        <v>100529.5</v>
      </c>
    </row>
    <row r="53" spans="1:9" ht="12.75" customHeight="1">
      <c r="A53" s="214" t="s">
        <v>109</v>
      </c>
      <c r="B53" s="69" t="s">
        <v>32</v>
      </c>
      <c r="C53" s="216" t="s">
        <v>11</v>
      </c>
      <c r="D53" s="191" t="s">
        <v>79</v>
      </c>
      <c r="E53" s="191" t="s">
        <v>93</v>
      </c>
      <c r="F53" s="191" t="s">
        <v>10</v>
      </c>
      <c r="G53" s="191" t="s">
        <v>18</v>
      </c>
      <c r="H53" s="233"/>
      <c r="I53" s="217">
        <f>I54</f>
        <v>220000</v>
      </c>
    </row>
    <row r="54" spans="1:9" ht="12.75">
      <c r="A54" s="215" t="s">
        <v>38</v>
      </c>
      <c r="B54" s="67" t="s">
        <v>32</v>
      </c>
      <c r="C54" s="218" t="s">
        <v>11</v>
      </c>
      <c r="D54" s="193" t="s">
        <v>79</v>
      </c>
      <c r="E54" s="193" t="s">
        <v>93</v>
      </c>
      <c r="F54" s="193" t="s">
        <v>10</v>
      </c>
      <c r="G54" s="193" t="s">
        <v>18</v>
      </c>
      <c r="H54" s="234" t="s">
        <v>39</v>
      </c>
      <c r="I54" s="219">
        <v>220000</v>
      </c>
    </row>
    <row r="55" spans="1:9" ht="18" customHeight="1">
      <c r="A55" s="29" t="s">
        <v>22</v>
      </c>
      <c r="B55" s="107" t="s">
        <v>32</v>
      </c>
      <c r="C55" s="33" t="s">
        <v>7</v>
      </c>
      <c r="D55" s="31"/>
      <c r="E55" s="31"/>
      <c r="F55" s="31"/>
      <c r="G55" s="31"/>
      <c r="H55" s="104"/>
      <c r="I55" s="76">
        <f>I56+I61+I65</f>
        <v>285972.74</v>
      </c>
    </row>
    <row r="56" spans="1:9" ht="12.75">
      <c r="A56" s="24" t="s">
        <v>101</v>
      </c>
      <c r="B56" s="70" t="s">
        <v>32</v>
      </c>
      <c r="C56" s="20" t="s">
        <v>7</v>
      </c>
      <c r="D56" s="10" t="s">
        <v>5</v>
      </c>
      <c r="E56" s="7"/>
      <c r="F56" s="7"/>
      <c r="G56" s="7"/>
      <c r="H56" s="110"/>
      <c r="I56" s="77">
        <f>I57+I60+I62</f>
        <v>110678.25</v>
      </c>
    </row>
    <row r="57" spans="1:9" ht="25.5">
      <c r="A57" s="194" t="s">
        <v>92</v>
      </c>
      <c r="B57" s="68" t="s">
        <v>32</v>
      </c>
      <c r="C57" s="195" t="s">
        <v>7</v>
      </c>
      <c r="D57" s="196" t="s">
        <v>5</v>
      </c>
      <c r="E57" s="196" t="s">
        <v>93</v>
      </c>
      <c r="F57" s="196" t="s">
        <v>11</v>
      </c>
      <c r="G57" s="196" t="s">
        <v>18</v>
      </c>
      <c r="H57" s="235"/>
      <c r="I57" s="197">
        <f>I58</f>
        <v>100616</v>
      </c>
    </row>
    <row r="58" spans="1:9" ht="12.75">
      <c r="A58" s="192" t="s">
        <v>38</v>
      </c>
      <c r="B58" s="67" t="s">
        <v>32</v>
      </c>
      <c r="C58" s="185" t="s">
        <v>7</v>
      </c>
      <c r="D58" s="193" t="s">
        <v>5</v>
      </c>
      <c r="E58" s="193" t="s">
        <v>93</v>
      </c>
      <c r="F58" s="193" t="s">
        <v>11</v>
      </c>
      <c r="G58" s="193" t="s">
        <v>18</v>
      </c>
      <c r="H58" s="234" t="s">
        <v>39</v>
      </c>
      <c r="I58" s="188">
        <v>100616</v>
      </c>
    </row>
    <row r="59" spans="1:9" ht="25.5" customHeight="1">
      <c r="A59" s="189" t="s">
        <v>94</v>
      </c>
      <c r="B59" s="69" t="s">
        <v>32</v>
      </c>
      <c r="C59" s="190" t="s">
        <v>7</v>
      </c>
      <c r="D59" s="191" t="s">
        <v>5</v>
      </c>
      <c r="E59" s="191" t="s">
        <v>93</v>
      </c>
      <c r="F59" s="191" t="s">
        <v>11</v>
      </c>
      <c r="G59" s="191" t="s">
        <v>5</v>
      </c>
      <c r="H59" s="233"/>
      <c r="I59" s="184">
        <f>I60</f>
        <v>10062.25</v>
      </c>
    </row>
    <row r="60" spans="1:9" ht="12" customHeight="1">
      <c r="A60" s="172" t="s">
        <v>38</v>
      </c>
      <c r="B60" s="67" t="s">
        <v>32</v>
      </c>
      <c r="C60" s="185" t="s">
        <v>7</v>
      </c>
      <c r="D60" s="193" t="s">
        <v>5</v>
      </c>
      <c r="E60" s="193" t="s">
        <v>93</v>
      </c>
      <c r="F60" s="193" t="s">
        <v>11</v>
      </c>
      <c r="G60" s="193" t="s">
        <v>5</v>
      </c>
      <c r="H60" s="234" t="s">
        <v>39</v>
      </c>
      <c r="I60" s="188">
        <v>10062.25</v>
      </c>
    </row>
    <row r="61" spans="1:9" ht="17.25" customHeight="1">
      <c r="A61" s="108" t="s">
        <v>70</v>
      </c>
      <c r="B61" s="70" t="s">
        <v>32</v>
      </c>
      <c r="C61" s="109" t="s">
        <v>7</v>
      </c>
      <c r="D61" s="10" t="s">
        <v>8</v>
      </c>
      <c r="E61" s="7"/>
      <c r="F61" s="7"/>
      <c r="G61" s="7"/>
      <c r="H61" s="110"/>
      <c r="I61" s="75">
        <f>I62</f>
        <v>0</v>
      </c>
    </row>
    <row r="62" spans="1:9" ht="12.75">
      <c r="A62" s="111" t="s">
        <v>72</v>
      </c>
      <c r="B62" s="68" t="s">
        <v>32</v>
      </c>
      <c r="C62" s="112" t="s">
        <v>7</v>
      </c>
      <c r="D62" s="113" t="s">
        <v>8</v>
      </c>
      <c r="E62" s="114" t="s">
        <v>73</v>
      </c>
      <c r="F62" s="113" t="s">
        <v>0</v>
      </c>
      <c r="G62" s="113" t="s">
        <v>0</v>
      </c>
      <c r="H62" s="236"/>
      <c r="I62" s="74">
        <f>I63</f>
        <v>0</v>
      </c>
    </row>
    <row r="63" spans="1:9" ht="14.25" customHeight="1">
      <c r="A63" s="117" t="s">
        <v>74</v>
      </c>
      <c r="B63" s="69" t="s">
        <v>32</v>
      </c>
      <c r="C63" s="118" t="s">
        <v>7</v>
      </c>
      <c r="D63" s="119" t="s">
        <v>8</v>
      </c>
      <c r="E63" s="120" t="s">
        <v>73</v>
      </c>
      <c r="F63" s="120" t="s">
        <v>7</v>
      </c>
      <c r="G63" s="120" t="s">
        <v>18</v>
      </c>
      <c r="H63" s="237"/>
      <c r="I63" s="247">
        <f>I64</f>
        <v>0</v>
      </c>
    </row>
    <row r="64" spans="1:9" ht="12.75" customHeight="1">
      <c r="A64" s="92" t="s">
        <v>38</v>
      </c>
      <c r="B64" s="67" t="s">
        <v>32</v>
      </c>
      <c r="C64" s="122" t="s">
        <v>7</v>
      </c>
      <c r="D64" s="123" t="s">
        <v>8</v>
      </c>
      <c r="E64" s="124" t="s">
        <v>73</v>
      </c>
      <c r="F64" s="124" t="s">
        <v>7</v>
      </c>
      <c r="G64" s="124" t="s">
        <v>18</v>
      </c>
      <c r="H64" s="238" t="s">
        <v>39</v>
      </c>
      <c r="I64" s="73">
        <v>0</v>
      </c>
    </row>
    <row r="65" spans="1:9" ht="15.75" customHeight="1">
      <c r="A65" s="24" t="s">
        <v>33</v>
      </c>
      <c r="B65" s="70" t="s">
        <v>32</v>
      </c>
      <c r="C65" s="20" t="s">
        <v>7</v>
      </c>
      <c r="D65" s="10" t="s">
        <v>10</v>
      </c>
      <c r="E65" s="7"/>
      <c r="F65" s="7"/>
      <c r="G65" s="7"/>
      <c r="H65" s="110"/>
      <c r="I65" s="75">
        <f>I66+I69+I71+I73</f>
        <v>175294.49</v>
      </c>
    </row>
    <row r="66" spans="1:9" ht="13.5" customHeight="1">
      <c r="A66" s="198" t="s">
        <v>102</v>
      </c>
      <c r="B66" s="68" t="s">
        <v>32</v>
      </c>
      <c r="C66" s="96" t="s">
        <v>7</v>
      </c>
      <c r="D66" s="11" t="s">
        <v>10</v>
      </c>
      <c r="E66" s="199" t="s">
        <v>103</v>
      </c>
      <c r="F66" s="199" t="s">
        <v>18</v>
      </c>
      <c r="G66" s="199" t="s">
        <v>18</v>
      </c>
      <c r="H66" s="97"/>
      <c r="I66" s="74">
        <f>I67</f>
        <v>111223.75</v>
      </c>
    </row>
    <row r="67" spans="1:9" ht="12.75">
      <c r="A67" s="200" t="s">
        <v>104</v>
      </c>
      <c r="B67" s="69" t="s">
        <v>32</v>
      </c>
      <c r="C67" s="201" t="s">
        <v>7</v>
      </c>
      <c r="D67" s="202" t="s">
        <v>10</v>
      </c>
      <c r="E67" s="43" t="s">
        <v>103</v>
      </c>
      <c r="F67" s="43" t="s">
        <v>7</v>
      </c>
      <c r="G67" s="43" t="s">
        <v>18</v>
      </c>
      <c r="H67" s="239"/>
      <c r="I67" s="72">
        <f>I68</f>
        <v>111223.75</v>
      </c>
    </row>
    <row r="68" spans="1:9" ht="14.25" customHeight="1">
      <c r="A68" s="204" t="s">
        <v>38</v>
      </c>
      <c r="B68" s="67" t="s">
        <v>32</v>
      </c>
      <c r="C68" s="205" t="s">
        <v>7</v>
      </c>
      <c r="D68" s="206" t="s">
        <v>10</v>
      </c>
      <c r="E68" s="207" t="s">
        <v>103</v>
      </c>
      <c r="F68" s="207" t="s">
        <v>7</v>
      </c>
      <c r="G68" s="207" t="s">
        <v>18</v>
      </c>
      <c r="H68" s="240" t="s">
        <v>39</v>
      </c>
      <c r="I68" s="73">
        <v>111223.75</v>
      </c>
    </row>
    <row r="69" spans="1:9" ht="25.5">
      <c r="A69" s="209" t="s">
        <v>92</v>
      </c>
      <c r="B69" s="68" t="s">
        <v>32</v>
      </c>
      <c r="C69" s="210" t="s">
        <v>7</v>
      </c>
      <c r="D69" s="211" t="s">
        <v>10</v>
      </c>
      <c r="E69" s="11" t="s">
        <v>93</v>
      </c>
      <c r="F69" s="11" t="s">
        <v>11</v>
      </c>
      <c r="G69" s="11" t="s">
        <v>18</v>
      </c>
      <c r="H69" s="241"/>
      <c r="I69" s="74">
        <f>I70</f>
        <v>20000</v>
      </c>
    </row>
    <row r="70" spans="1:9" ht="12.75">
      <c r="A70" s="172" t="s">
        <v>38</v>
      </c>
      <c r="B70" s="67" t="s">
        <v>32</v>
      </c>
      <c r="C70" s="212" t="s">
        <v>7</v>
      </c>
      <c r="D70" s="123" t="s">
        <v>10</v>
      </c>
      <c r="E70" s="124" t="s">
        <v>93</v>
      </c>
      <c r="F70" s="124" t="s">
        <v>11</v>
      </c>
      <c r="G70" s="124" t="s">
        <v>18</v>
      </c>
      <c r="H70" s="238" t="s">
        <v>39</v>
      </c>
      <c r="I70" s="73">
        <v>20000</v>
      </c>
    </row>
    <row r="71" spans="1:9" ht="38.25">
      <c r="A71" s="209" t="s">
        <v>94</v>
      </c>
      <c r="B71" s="68" t="s">
        <v>32</v>
      </c>
      <c r="C71" s="210" t="s">
        <v>7</v>
      </c>
      <c r="D71" s="211" t="s">
        <v>10</v>
      </c>
      <c r="E71" s="11" t="s">
        <v>93</v>
      </c>
      <c r="F71" s="11" t="s">
        <v>11</v>
      </c>
      <c r="G71" s="11" t="s">
        <v>5</v>
      </c>
      <c r="H71" s="241"/>
      <c r="I71" s="74">
        <f>I72</f>
        <v>2878</v>
      </c>
    </row>
    <row r="72" spans="1:9" ht="12.75">
      <c r="A72" s="172" t="s">
        <v>38</v>
      </c>
      <c r="B72" s="67" t="s">
        <v>32</v>
      </c>
      <c r="C72" s="212" t="s">
        <v>7</v>
      </c>
      <c r="D72" s="123" t="s">
        <v>10</v>
      </c>
      <c r="E72" s="124" t="s">
        <v>93</v>
      </c>
      <c r="F72" s="124" t="s">
        <v>11</v>
      </c>
      <c r="G72" s="124" t="s">
        <v>5</v>
      </c>
      <c r="H72" s="238" t="s">
        <v>39</v>
      </c>
      <c r="I72" s="73">
        <v>2878</v>
      </c>
    </row>
    <row r="73" spans="1:9" ht="12.75">
      <c r="A73" s="106" t="s">
        <v>33</v>
      </c>
      <c r="B73" s="68" t="s">
        <v>32</v>
      </c>
      <c r="C73" s="105" t="s">
        <v>7</v>
      </c>
      <c r="D73" s="54" t="s">
        <v>10</v>
      </c>
      <c r="E73" s="55" t="s">
        <v>34</v>
      </c>
      <c r="F73" s="55" t="s">
        <v>18</v>
      </c>
      <c r="G73" s="55" t="s">
        <v>18</v>
      </c>
      <c r="H73" s="242"/>
      <c r="I73" s="74">
        <f>I74+I76+I78</f>
        <v>41192.74</v>
      </c>
    </row>
    <row r="74" spans="1:9" ht="12.75">
      <c r="A74" s="57" t="s">
        <v>35</v>
      </c>
      <c r="B74" s="69" t="s">
        <v>32</v>
      </c>
      <c r="C74" s="52" t="s">
        <v>7</v>
      </c>
      <c r="D74" s="51" t="s">
        <v>10</v>
      </c>
      <c r="E74" s="43" t="s">
        <v>34</v>
      </c>
      <c r="F74" s="51" t="s">
        <v>5</v>
      </c>
      <c r="G74" s="51" t="s">
        <v>0</v>
      </c>
      <c r="H74" s="243"/>
      <c r="I74" s="72">
        <f>I75</f>
        <v>30000</v>
      </c>
    </row>
    <row r="75" spans="1:9" ht="12.75">
      <c r="A75" s="59" t="s">
        <v>38</v>
      </c>
      <c r="B75" s="67" t="s">
        <v>32</v>
      </c>
      <c r="C75" s="58" t="s">
        <v>7</v>
      </c>
      <c r="D75" s="9" t="s">
        <v>10</v>
      </c>
      <c r="E75" s="8" t="s">
        <v>34</v>
      </c>
      <c r="F75" s="8" t="s">
        <v>5</v>
      </c>
      <c r="G75" s="8" t="s">
        <v>18</v>
      </c>
      <c r="H75" s="244" t="s">
        <v>39</v>
      </c>
      <c r="I75" s="73">
        <v>30000</v>
      </c>
    </row>
    <row r="76" spans="1:9" ht="38.25">
      <c r="A76" s="50" t="s">
        <v>41</v>
      </c>
      <c r="B76" s="69" t="s">
        <v>32</v>
      </c>
      <c r="C76" s="52" t="s">
        <v>7</v>
      </c>
      <c r="D76" s="51" t="s">
        <v>10</v>
      </c>
      <c r="E76" s="43" t="s">
        <v>34</v>
      </c>
      <c r="F76" s="43" t="s">
        <v>8</v>
      </c>
      <c r="G76" s="43" t="s">
        <v>18</v>
      </c>
      <c r="H76" s="243"/>
      <c r="I76" s="72">
        <f>I77</f>
        <v>11192.74</v>
      </c>
    </row>
    <row r="77" spans="1:9" ht="12.75">
      <c r="A77" s="59" t="s">
        <v>38</v>
      </c>
      <c r="B77" s="67" t="s">
        <v>32</v>
      </c>
      <c r="C77" s="58" t="s">
        <v>7</v>
      </c>
      <c r="D77" s="9" t="s">
        <v>10</v>
      </c>
      <c r="E77" s="8" t="s">
        <v>34</v>
      </c>
      <c r="F77" s="8" t="s">
        <v>8</v>
      </c>
      <c r="G77" s="8" t="s">
        <v>18</v>
      </c>
      <c r="H77" s="244" t="s">
        <v>39</v>
      </c>
      <c r="I77" s="73">
        <v>11192.74</v>
      </c>
    </row>
    <row r="78" spans="1:9" ht="25.5">
      <c r="A78" s="127" t="s">
        <v>75</v>
      </c>
      <c r="B78" s="69" t="s">
        <v>32</v>
      </c>
      <c r="C78" s="128" t="s">
        <v>7</v>
      </c>
      <c r="D78" s="51" t="s">
        <v>10</v>
      </c>
      <c r="E78" s="43" t="s">
        <v>34</v>
      </c>
      <c r="F78" s="43" t="s">
        <v>7</v>
      </c>
      <c r="G78" s="43" t="s">
        <v>18</v>
      </c>
      <c r="H78" s="243"/>
      <c r="I78" s="72">
        <f>I79</f>
        <v>0</v>
      </c>
    </row>
    <row r="79" spans="1:9" ht="12.75">
      <c r="A79" s="129" t="s">
        <v>38</v>
      </c>
      <c r="B79" s="67" t="s">
        <v>32</v>
      </c>
      <c r="C79" s="58" t="s">
        <v>7</v>
      </c>
      <c r="D79" s="9" t="s">
        <v>10</v>
      </c>
      <c r="E79" s="8" t="s">
        <v>34</v>
      </c>
      <c r="F79" s="8" t="s">
        <v>7</v>
      </c>
      <c r="G79" s="8" t="s">
        <v>18</v>
      </c>
      <c r="H79" s="244" t="s">
        <v>39</v>
      </c>
      <c r="I79" s="73">
        <v>0</v>
      </c>
    </row>
    <row r="80" spans="1:9" ht="15.75">
      <c r="A80" s="29" t="s">
        <v>51</v>
      </c>
      <c r="B80" s="107" t="s">
        <v>32</v>
      </c>
      <c r="C80" s="30" t="s">
        <v>6</v>
      </c>
      <c r="D80" s="31"/>
      <c r="E80" s="31"/>
      <c r="F80" s="31"/>
      <c r="G80" s="31"/>
      <c r="H80" s="104"/>
      <c r="I80" s="76">
        <f>I81</f>
        <v>369000</v>
      </c>
    </row>
    <row r="81" spans="1:9" ht="12.75">
      <c r="A81" s="24" t="s">
        <v>21</v>
      </c>
      <c r="B81" s="70" t="s">
        <v>32</v>
      </c>
      <c r="C81" s="18" t="s">
        <v>6</v>
      </c>
      <c r="D81" s="7" t="s">
        <v>5</v>
      </c>
      <c r="E81" s="7"/>
      <c r="F81" s="7"/>
      <c r="G81" s="7"/>
      <c r="H81" s="88"/>
      <c r="I81" s="75">
        <f>I82+I85+I88</f>
        <v>369000</v>
      </c>
    </row>
    <row r="82" spans="1:9" ht="12.75">
      <c r="A82" s="23" t="s">
        <v>52</v>
      </c>
      <c r="B82" s="68" t="s">
        <v>32</v>
      </c>
      <c r="C82" s="14" t="s">
        <v>6</v>
      </c>
      <c r="D82" s="11" t="s">
        <v>5</v>
      </c>
      <c r="E82" s="11" t="s">
        <v>17</v>
      </c>
      <c r="F82" s="11" t="s">
        <v>18</v>
      </c>
      <c r="G82" s="11" t="s">
        <v>18</v>
      </c>
      <c r="H82" s="97"/>
      <c r="I82" s="74">
        <f>I83</f>
        <v>312000</v>
      </c>
    </row>
    <row r="83" spans="1:9" ht="12.75">
      <c r="A83" s="45" t="s">
        <v>1</v>
      </c>
      <c r="B83" s="69" t="s">
        <v>32</v>
      </c>
      <c r="C83" s="42" t="s">
        <v>6</v>
      </c>
      <c r="D83" s="43" t="s">
        <v>5</v>
      </c>
      <c r="E83" s="43" t="s">
        <v>17</v>
      </c>
      <c r="F83" s="43" t="s">
        <v>42</v>
      </c>
      <c r="G83" s="43" t="s">
        <v>18</v>
      </c>
      <c r="H83" s="99"/>
      <c r="I83" s="72">
        <f>I84</f>
        <v>312000</v>
      </c>
    </row>
    <row r="84" spans="1:9" ht="25.5">
      <c r="A84" s="140" t="s">
        <v>86</v>
      </c>
      <c r="B84" s="67" t="s">
        <v>32</v>
      </c>
      <c r="C84" s="63" t="s">
        <v>6</v>
      </c>
      <c r="D84" s="64" t="s">
        <v>5</v>
      </c>
      <c r="E84" s="64" t="s">
        <v>17</v>
      </c>
      <c r="F84" s="64" t="s">
        <v>42</v>
      </c>
      <c r="G84" s="64" t="s">
        <v>18</v>
      </c>
      <c r="H84" s="245" t="s">
        <v>85</v>
      </c>
      <c r="I84" s="78">
        <v>312000</v>
      </c>
    </row>
    <row r="85" spans="1:9" ht="12.75">
      <c r="A85" s="81" t="s">
        <v>53</v>
      </c>
      <c r="B85" s="68" t="s">
        <v>32</v>
      </c>
      <c r="C85" s="14" t="s">
        <v>6</v>
      </c>
      <c r="D85" s="11" t="s">
        <v>5</v>
      </c>
      <c r="E85" s="11" t="s">
        <v>54</v>
      </c>
      <c r="F85" s="11" t="s">
        <v>18</v>
      </c>
      <c r="G85" s="11" t="s">
        <v>18</v>
      </c>
      <c r="H85" s="97"/>
      <c r="I85" s="74">
        <f>I86</f>
        <v>10000</v>
      </c>
    </row>
    <row r="86" spans="1:9" ht="39.75" customHeight="1">
      <c r="A86" s="48" t="s">
        <v>55</v>
      </c>
      <c r="B86" s="69" t="s">
        <v>32</v>
      </c>
      <c r="C86" s="82" t="s">
        <v>6</v>
      </c>
      <c r="D86" s="43" t="s">
        <v>5</v>
      </c>
      <c r="E86" s="43" t="s">
        <v>54</v>
      </c>
      <c r="F86" s="43" t="s">
        <v>18</v>
      </c>
      <c r="G86" s="43" t="s">
        <v>5</v>
      </c>
      <c r="H86" s="99"/>
      <c r="I86" s="72">
        <f>I87</f>
        <v>10000</v>
      </c>
    </row>
    <row r="87" spans="1:9" ht="12.75">
      <c r="A87" s="79" t="s">
        <v>44</v>
      </c>
      <c r="B87" s="67" t="s">
        <v>32</v>
      </c>
      <c r="C87" s="83" t="s">
        <v>6</v>
      </c>
      <c r="D87" s="8" t="s">
        <v>5</v>
      </c>
      <c r="E87" s="8" t="s">
        <v>54</v>
      </c>
      <c r="F87" s="8" t="s">
        <v>18</v>
      </c>
      <c r="G87" s="8" t="s">
        <v>5</v>
      </c>
      <c r="H87" s="94" t="s">
        <v>45</v>
      </c>
      <c r="I87" s="73">
        <v>10000</v>
      </c>
    </row>
    <row r="88" spans="1:9" ht="25.5">
      <c r="A88" s="209" t="s">
        <v>92</v>
      </c>
      <c r="B88" s="68" t="s">
        <v>32</v>
      </c>
      <c r="C88" s="210" t="s">
        <v>6</v>
      </c>
      <c r="D88" s="211" t="s">
        <v>5</v>
      </c>
      <c r="E88" s="11" t="s">
        <v>93</v>
      </c>
      <c r="F88" s="11" t="s">
        <v>11</v>
      </c>
      <c r="G88" s="11" t="s">
        <v>18</v>
      </c>
      <c r="H88" s="241"/>
      <c r="I88" s="74">
        <f>I89</f>
        <v>47000</v>
      </c>
    </row>
    <row r="89" spans="1:9" ht="12.75">
      <c r="A89" s="79" t="s">
        <v>44</v>
      </c>
      <c r="B89" s="67" t="s">
        <v>32</v>
      </c>
      <c r="C89" s="83" t="s">
        <v>6</v>
      </c>
      <c r="D89" s="8" t="s">
        <v>5</v>
      </c>
      <c r="E89" s="8" t="s">
        <v>93</v>
      </c>
      <c r="F89" s="8" t="s">
        <v>11</v>
      </c>
      <c r="G89" s="8" t="s">
        <v>18</v>
      </c>
      <c r="H89" s="94" t="s">
        <v>45</v>
      </c>
      <c r="I89" s="73">
        <v>47000</v>
      </c>
    </row>
    <row r="90" spans="1:9" ht="15.75">
      <c r="A90" s="102" t="s">
        <v>69</v>
      </c>
      <c r="B90" s="107" t="s">
        <v>32</v>
      </c>
      <c r="C90" s="103" t="s">
        <v>62</v>
      </c>
      <c r="D90" s="31"/>
      <c r="E90" s="31"/>
      <c r="F90" s="31"/>
      <c r="G90" s="31"/>
      <c r="H90" s="104"/>
      <c r="I90" s="76">
        <f>I91</f>
        <v>84113.96</v>
      </c>
    </row>
    <row r="91" spans="1:9" ht="12.75">
      <c r="A91" s="86" t="s">
        <v>61</v>
      </c>
      <c r="B91" s="70" t="s">
        <v>32</v>
      </c>
      <c r="C91" s="87" t="s">
        <v>62</v>
      </c>
      <c r="D91" s="7" t="s">
        <v>5</v>
      </c>
      <c r="E91" s="7"/>
      <c r="F91" s="7"/>
      <c r="G91" s="7"/>
      <c r="H91" s="88"/>
      <c r="I91" s="75">
        <f>I92</f>
        <v>84113.96</v>
      </c>
    </row>
    <row r="92" spans="1:9" ht="25.5">
      <c r="A92" s="95" t="s">
        <v>63</v>
      </c>
      <c r="B92" s="68" t="s">
        <v>32</v>
      </c>
      <c r="C92" s="96" t="s">
        <v>62</v>
      </c>
      <c r="D92" s="11" t="s">
        <v>5</v>
      </c>
      <c r="E92" s="11" t="s">
        <v>64</v>
      </c>
      <c r="F92" s="11" t="s">
        <v>18</v>
      </c>
      <c r="G92" s="11" t="s">
        <v>18</v>
      </c>
      <c r="H92" s="97"/>
      <c r="I92" s="74">
        <f>I93</f>
        <v>84113.96</v>
      </c>
    </row>
    <row r="93" spans="1:9" ht="12.75">
      <c r="A93" s="98" t="s">
        <v>65</v>
      </c>
      <c r="B93" s="69" t="s">
        <v>32</v>
      </c>
      <c r="C93" s="49" t="s">
        <v>62</v>
      </c>
      <c r="D93" s="43" t="s">
        <v>5</v>
      </c>
      <c r="E93" s="43" t="s">
        <v>64</v>
      </c>
      <c r="F93" s="43" t="s">
        <v>66</v>
      </c>
      <c r="G93" s="43" t="s">
        <v>5</v>
      </c>
      <c r="H93" s="99"/>
      <c r="I93" s="72">
        <f>I94</f>
        <v>84113.96</v>
      </c>
    </row>
    <row r="94" spans="1:9" ht="12.75">
      <c r="A94" s="100" t="s">
        <v>67</v>
      </c>
      <c r="B94" s="67" t="s">
        <v>32</v>
      </c>
      <c r="C94" s="101" t="s">
        <v>62</v>
      </c>
      <c r="D94" s="8" t="s">
        <v>5</v>
      </c>
      <c r="E94" s="8" t="s">
        <v>64</v>
      </c>
      <c r="F94" s="8" t="s">
        <v>66</v>
      </c>
      <c r="G94" s="8" t="s">
        <v>5</v>
      </c>
      <c r="H94" s="94" t="s">
        <v>68</v>
      </c>
      <c r="I94" s="73">
        <v>84113.96</v>
      </c>
    </row>
    <row r="95" spans="1:9" ht="15.75">
      <c r="A95" s="66" t="s">
        <v>13</v>
      </c>
      <c r="B95" s="107" t="s">
        <v>32</v>
      </c>
      <c r="C95" s="84"/>
      <c r="D95" s="84"/>
      <c r="E95" s="85"/>
      <c r="F95" s="85"/>
      <c r="G95" s="85"/>
      <c r="H95" s="246"/>
      <c r="I95" s="76">
        <f>I14+I32+I37+I55+I80+I90+I43</f>
        <v>2353265</v>
      </c>
    </row>
  </sheetData>
  <sheetProtection/>
  <mergeCells count="8">
    <mergeCell ref="B7:B12"/>
    <mergeCell ref="A5:I5"/>
    <mergeCell ref="A7:A12"/>
    <mergeCell ref="I7:I12"/>
    <mergeCell ref="C7:C12"/>
    <mergeCell ref="D7:D12"/>
    <mergeCell ref="E7:G12"/>
    <mergeCell ref="H7:H12"/>
  </mergeCells>
  <printOptions/>
  <pageMargins left="0.9448818897637796" right="0" top="0.1968503937007874" bottom="0.2362204724409449" header="0.5118110236220472" footer="0.3937007874015748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SheetLayoutView="50" zoomScalePageLayoutView="0" workbookViewId="0" topLeftCell="A1">
      <selection activeCell="H15" sqref="H15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customWidth="1"/>
    <col min="8" max="8" width="15.00390625" style="0" customWidth="1"/>
    <col min="9" max="9" width="11.625" style="0" customWidth="1"/>
  </cols>
  <sheetData>
    <row r="1" ht="12.75">
      <c r="E1" s="5" t="s">
        <v>28</v>
      </c>
    </row>
    <row r="2" spans="5:13" ht="12" customHeight="1">
      <c r="E2" s="61" t="s">
        <v>43</v>
      </c>
      <c r="I2" s="60"/>
      <c r="J2" s="60"/>
      <c r="K2" s="60"/>
      <c r="L2" s="60"/>
      <c r="M2" s="60"/>
    </row>
    <row r="3" spans="5:13" ht="12.75">
      <c r="E3" s="62" t="s">
        <v>76</v>
      </c>
      <c r="I3" s="60"/>
      <c r="J3" s="60"/>
      <c r="K3" s="60"/>
      <c r="L3" s="60"/>
      <c r="M3" s="60"/>
    </row>
    <row r="4" spans="8:13" ht="12.75">
      <c r="H4" s="60"/>
      <c r="I4" s="60"/>
      <c r="J4" s="60"/>
      <c r="K4" s="60"/>
      <c r="L4" s="60"/>
      <c r="M4" s="60"/>
    </row>
    <row r="5" spans="1:8" ht="23.25" customHeight="1">
      <c r="A5" s="253" t="s">
        <v>77</v>
      </c>
      <c r="B5" s="253"/>
      <c r="C5" s="253"/>
      <c r="D5" s="253"/>
      <c r="E5" s="253"/>
      <c r="F5" s="253"/>
      <c r="G5" s="253"/>
      <c r="H5" s="253"/>
    </row>
    <row r="6" spans="1:8" ht="13.5" thickBot="1">
      <c r="A6" s="2"/>
      <c r="B6" s="1"/>
      <c r="C6" s="1"/>
      <c r="D6" s="4"/>
      <c r="E6" s="4"/>
      <c r="F6" s="4"/>
      <c r="G6" s="4"/>
      <c r="H6" s="6" t="s">
        <v>47</v>
      </c>
    </row>
    <row r="7" spans="1:8" ht="12.75" customHeight="1">
      <c r="A7" s="254" t="s">
        <v>3</v>
      </c>
      <c r="B7" s="259" t="s">
        <v>4</v>
      </c>
      <c r="C7" s="262" t="s">
        <v>9</v>
      </c>
      <c r="D7" s="265" t="s">
        <v>14</v>
      </c>
      <c r="E7" s="266"/>
      <c r="F7" s="267"/>
      <c r="G7" s="278" t="s">
        <v>15</v>
      </c>
      <c r="H7" s="281" t="s">
        <v>20</v>
      </c>
    </row>
    <row r="8" spans="1:8" ht="12.75">
      <c r="A8" s="255"/>
      <c r="B8" s="260"/>
      <c r="C8" s="263"/>
      <c r="D8" s="268"/>
      <c r="E8" s="269"/>
      <c r="F8" s="270"/>
      <c r="G8" s="279"/>
      <c r="H8" s="258"/>
    </row>
    <row r="9" spans="1:8" ht="12.75">
      <c r="A9" s="255"/>
      <c r="B9" s="260"/>
      <c r="C9" s="263"/>
      <c r="D9" s="268"/>
      <c r="E9" s="269"/>
      <c r="F9" s="270"/>
      <c r="G9" s="279"/>
      <c r="H9" s="258"/>
    </row>
    <row r="10" spans="1:8" ht="12.75">
      <c r="A10" s="255"/>
      <c r="B10" s="260"/>
      <c r="C10" s="263"/>
      <c r="D10" s="268"/>
      <c r="E10" s="269"/>
      <c r="F10" s="270"/>
      <c r="G10" s="279"/>
      <c r="H10" s="258"/>
    </row>
    <row r="11" spans="1:8" ht="12.75">
      <c r="A11" s="255"/>
      <c r="B11" s="260"/>
      <c r="C11" s="263"/>
      <c r="D11" s="268"/>
      <c r="E11" s="269"/>
      <c r="F11" s="270"/>
      <c r="G11" s="279"/>
      <c r="H11" s="258"/>
    </row>
    <row r="12" spans="1:8" ht="13.5" thickBot="1">
      <c r="A12" s="256"/>
      <c r="B12" s="277"/>
      <c r="C12" s="264"/>
      <c r="D12" s="271"/>
      <c r="E12" s="272"/>
      <c r="F12" s="273"/>
      <c r="G12" s="280"/>
      <c r="H12" s="258"/>
    </row>
    <row r="13" spans="1:8" ht="15.75">
      <c r="A13" s="25" t="s">
        <v>12</v>
      </c>
      <c r="B13" s="26" t="s">
        <v>5</v>
      </c>
      <c r="C13" s="27"/>
      <c r="D13" s="27"/>
      <c r="E13" s="27"/>
      <c r="F13" s="27"/>
      <c r="G13" s="248"/>
      <c r="H13" s="76">
        <f>H14+H18+H28</f>
        <v>734102.62</v>
      </c>
    </row>
    <row r="14" spans="1:8" ht="27.75" customHeight="1">
      <c r="A14" s="22" t="s">
        <v>24</v>
      </c>
      <c r="B14" s="12" t="s">
        <v>5</v>
      </c>
      <c r="C14" s="7" t="s">
        <v>8</v>
      </c>
      <c r="D14" s="7"/>
      <c r="E14" s="7"/>
      <c r="F14" s="7"/>
      <c r="G14" s="88"/>
      <c r="H14" s="75">
        <f>H15</f>
        <v>340346.66</v>
      </c>
    </row>
    <row r="15" spans="1:8" ht="15.75" customHeight="1">
      <c r="A15" s="23" t="s">
        <v>19</v>
      </c>
      <c r="B15" s="14" t="s">
        <v>5</v>
      </c>
      <c r="C15" s="11" t="s">
        <v>8</v>
      </c>
      <c r="D15" s="11" t="s">
        <v>36</v>
      </c>
      <c r="E15" s="11" t="s">
        <v>18</v>
      </c>
      <c r="F15" s="11" t="s">
        <v>18</v>
      </c>
      <c r="G15" s="97"/>
      <c r="H15" s="74">
        <f>H16</f>
        <v>340346.66</v>
      </c>
    </row>
    <row r="16" spans="1:8" ht="14.25" customHeight="1">
      <c r="A16" s="41" t="s">
        <v>37</v>
      </c>
      <c r="B16" s="42" t="s">
        <v>5</v>
      </c>
      <c r="C16" s="43" t="s">
        <v>8</v>
      </c>
      <c r="D16" s="43" t="s">
        <v>36</v>
      </c>
      <c r="E16" s="43" t="s">
        <v>10</v>
      </c>
      <c r="F16" s="43" t="s">
        <v>18</v>
      </c>
      <c r="G16" s="99"/>
      <c r="H16" s="72">
        <f>H17</f>
        <v>340346.66</v>
      </c>
    </row>
    <row r="17" spans="1:8" ht="14.25" customHeight="1">
      <c r="A17" s="59" t="s">
        <v>38</v>
      </c>
      <c r="B17" s="47" t="s">
        <v>5</v>
      </c>
      <c r="C17" s="8" t="s">
        <v>8</v>
      </c>
      <c r="D17" s="8" t="s">
        <v>36</v>
      </c>
      <c r="E17" s="8" t="s">
        <v>10</v>
      </c>
      <c r="F17" s="8" t="s">
        <v>18</v>
      </c>
      <c r="G17" s="94" t="s">
        <v>39</v>
      </c>
      <c r="H17" s="73">
        <f>323455.66+5041+11850</f>
        <v>340346.66</v>
      </c>
    </row>
    <row r="18" spans="1:8" ht="29.25" customHeight="1">
      <c r="A18" s="22" t="s">
        <v>23</v>
      </c>
      <c r="B18" s="12" t="s">
        <v>5</v>
      </c>
      <c r="C18" s="7" t="s">
        <v>11</v>
      </c>
      <c r="D18" s="7"/>
      <c r="E18" s="7"/>
      <c r="F18" s="7"/>
      <c r="G18" s="88"/>
      <c r="H18" s="75">
        <f>H19</f>
        <v>393755.96</v>
      </c>
    </row>
    <row r="19" spans="1:8" ht="14.25" customHeight="1">
      <c r="A19" s="23" t="s">
        <v>19</v>
      </c>
      <c r="B19" s="14" t="s">
        <v>5</v>
      </c>
      <c r="C19" s="11" t="s">
        <v>11</v>
      </c>
      <c r="D19" s="11" t="s">
        <v>36</v>
      </c>
      <c r="E19" s="11" t="s">
        <v>18</v>
      </c>
      <c r="F19" s="11" t="s">
        <v>18</v>
      </c>
      <c r="G19" s="97"/>
      <c r="H19" s="74">
        <f>H20+H22+H24+H26</f>
        <v>393755.96</v>
      </c>
    </row>
    <row r="20" spans="1:8" ht="14.25" customHeight="1">
      <c r="A20" s="45" t="s">
        <v>2</v>
      </c>
      <c r="B20" s="42" t="s">
        <v>5</v>
      </c>
      <c r="C20" s="43" t="s">
        <v>11</v>
      </c>
      <c r="D20" s="43" t="s">
        <v>36</v>
      </c>
      <c r="E20" s="43" t="s">
        <v>11</v>
      </c>
      <c r="F20" s="43" t="s">
        <v>18</v>
      </c>
      <c r="G20" s="99"/>
      <c r="H20" s="72">
        <f>H21</f>
        <v>393755.96</v>
      </c>
    </row>
    <row r="21" spans="1:8" ht="12.75" customHeight="1">
      <c r="A21" s="79" t="s">
        <v>38</v>
      </c>
      <c r="B21" s="16" t="s">
        <v>5</v>
      </c>
      <c r="C21" s="8" t="s">
        <v>11</v>
      </c>
      <c r="D21" s="8" t="s">
        <v>36</v>
      </c>
      <c r="E21" s="8" t="s">
        <v>11</v>
      </c>
      <c r="F21" s="8" t="s">
        <v>18</v>
      </c>
      <c r="G21" s="94" t="s">
        <v>39</v>
      </c>
      <c r="H21" s="73">
        <f>383778.96+9977</f>
        <v>393755.96</v>
      </c>
    </row>
    <row r="22" spans="1:8" ht="76.5" customHeight="1">
      <c r="A22" s="48" t="s">
        <v>49</v>
      </c>
      <c r="B22" s="49" t="s">
        <v>5</v>
      </c>
      <c r="C22" s="43" t="s">
        <v>11</v>
      </c>
      <c r="D22" s="43" t="s">
        <v>36</v>
      </c>
      <c r="E22" s="43" t="s">
        <v>11</v>
      </c>
      <c r="F22" s="43" t="s">
        <v>5</v>
      </c>
      <c r="G22" s="99"/>
      <c r="H22" s="72">
        <f>H23</f>
        <v>0</v>
      </c>
    </row>
    <row r="23" spans="1:8" ht="14.25" customHeight="1">
      <c r="A23" s="79" t="s">
        <v>44</v>
      </c>
      <c r="B23" s="16" t="s">
        <v>5</v>
      </c>
      <c r="C23" s="8" t="s">
        <v>11</v>
      </c>
      <c r="D23" s="8" t="s">
        <v>36</v>
      </c>
      <c r="E23" s="8" t="s">
        <v>11</v>
      </c>
      <c r="F23" s="8" t="s">
        <v>5</v>
      </c>
      <c r="G23" s="94" t="s">
        <v>45</v>
      </c>
      <c r="H23" s="73"/>
    </row>
    <row r="24" spans="1:8" ht="30" customHeight="1">
      <c r="A24" s="50" t="s">
        <v>50</v>
      </c>
      <c r="B24" s="42" t="s">
        <v>5</v>
      </c>
      <c r="C24" s="43" t="s">
        <v>11</v>
      </c>
      <c r="D24" s="43" t="s">
        <v>36</v>
      </c>
      <c r="E24" s="43" t="s">
        <v>11</v>
      </c>
      <c r="F24" s="43" t="s">
        <v>8</v>
      </c>
      <c r="G24" s="99"/>
      <c r="H24" s="72">
        <f>H25</f>
        <v>0</v>
      </c>
    </row>
    <row r="25" spans="1:8" ht="16.5" customHeight="1">
      <c r="A25" s="79" t="s">
        <v>44</v>
      </c>
      <c r="B25" s="16" t="s">
        <v>5</v>
      </c>
      <c r="C25" s="8" t="s">
        <v>11</v>
      </c>
      <c r="D25" s="8" t="s">
        <v>36</v>
      </c>
      <c r="E25" s="8" t="s">
        <v>11</v>
      </c>
      <c r="F25" s="8" t="s">
        <v>8</v>
      </c>
      <c r="G25" s="94" t="s">
        <v>45</v>
      </c>
      <c r="H25" s="73"/>
    </row>
    <row r="26" spans="1:10" ht="36.75" customHeight="1">
      <c r="A26" s="50" t="s">
        <v>82</v>
      </c>
      <c r="B26" s="42" t="s">
        <v>5</v>
      </c>
      <c r="C26" s="43" t="s">
        <v>11</v>
      </c>
      <c r="D26" s="43" t="s">
        <v>36</v>
      </c>
      <c r="E26" s="43" t="s">
        <v>11</v>
      </c>
      <c r="F26" s="43" t="s">
        <v>8</v>
      </c>
      <c r="G26" s="99"/>
      <c r="H26" s="72">
        <f>H27</f>
        <v>0</v>
      </c>
      <c r="J26" s="135"/>
    </row>
    <row r="27" spans="1:8" ht="16.5" customHeight="1">
      <c r="A27" s="79" t="s">
        <v>44</v>
      </c>
      <c r="B27" s="16" t="s">
        <v>5</v>
      </c>
      <c r="C27" s="8" t="s">
        <v>11</v>
      </c>
      <c r="D27" s="8" t="s">
        <v>36</v>
      </c>
      <c r="E27" s="8" t="s">
        <v>11</v>
      </c>
      <c r="F27" s="8" t="s">
        <v>10</v>
      </c>
      <c r="G27" s="94" t="s">
        <v>45</v>
      </c>
      <c r="H27" s="73"/>
    </row>
    <row r="28" spans="1:8" ht="12.75">
      <c r="A28" s="86" t="s">
        <v>56</v>
      </c>
      <c r="B28" s="87" t="s">
        <v>5</v>
      </c>
      <c r="C28" s="7" t="s">
        <v>57</v>
      </c>
      <c r="D28" s="7"/>
      <c r="E28" s="7"/>
      <c r="F28" s="7"/>
      <c r="G28" s="88"/>
      <c r="H28" s="75">
        <f>H29</f>
        <v>0</v>
      </c>
    </row>
    <row r="29" spans="1:8" ht="12.75">
      <c r="A29" s="89" t="s">
        <v>58</v>
      </c>
      <c r="B29" s="90" t="s">
        <v>5</v>
      </c>
      <c r="C29" s="35" t="s">
        <v>57</v>
      </c>
      <c r="D29" s="35" t="s">
        <v>59</v>
      </c>
      <c r="E29" s="35" t="s">
        <v>18</v>
      </c>
      <c r="F29" s="35" t="s">
        <v>18</v>
      </c>
      <c r="G29" s="91"/>
      <c r="H29" s="74">
        <f>H30</f>
        <v>0</v>
      </c>
    </row>
    <row r="30" spans="1:8" ht="30" customHeight="1">
      <c r="A30" s="92" t="s">
        <v>60</v>
      </c>
      <c r="B30" s="93" t="s">
        <v>5</v>
      </c>
      <c r="C30" s="8" t="s">
        <v>57</v>
      </c>
      <c r="D30" s="8" t="s">
        <v>59</v>
      </c>
      <c r="E30" s="9" t="s">
        <v>18</v>
      </c>
      <c r="F30" s="9" t="s">
        <v>18</v>
      </c>
      <c r="G30" s="94" t="s">
        <v>39</v>
      </c>
      <c r="H30" s="73"/>
    </row>
    <row r="31" spans="1:8" ht="15.75">
      <c r="A31" s="29" t="s">
        <v>25</v>
      </c>
      <c r="B31" s="30" t="s">
        <v>8</v>
      </c>
      <c r="C31" s="156"/>
      <c r="D31" s="156"/>
      <c r="E31" s="156"/>
      <c r="F31" s="156"/>
      <c r="G31" s="226"/>
      <c r="H31" s="76">
        <f>H32</f>
        <v>68000</v>
      </c>
    </row>
    <row r="32" spans="1:8" ht="12.75">
      <c r="A32" s="22" t="s">
        <v>26</v>
      </c>
      <c r="B32" s="12" t="s">
        <v>8</v>
      </c>
      <c r="C32" s="7" t="s">
        <v>10</v>
      </c>
      <c r="D32" s="7"/>
      <c r="E32" s="7"/>
      <c r="F32" s="7"/>
      <c r="G32" s="88"/>
      <c r="H32" s="75">
        <f>H33</f>
        <v>68000</v>
      </c>
    </row>
    <row r="33" spans="1:8" ht="14.25" customHeight="1">
      <c r="A33" s="46" t="s">
        <v>19</v>
      </c>
      <c r="B33" s="34" t="s">
        <v>8</v>
      </c>
      <c r="C33" s="35" t="s">
        <v>10</v>
      </c>
      <c r="D33" s="35" t="s">
        <v>16</v>
      </c>
      <c r="E33" s="35" t="s">
        <v>18</v>
      </c>
      <c r="F33" s="35" t="s">
        <v>18</v>
      </c>
      <c r="G33" s="91"/>
      <c r="H33" s="74">
        <f>H34</f>
        <v>68000</v>
      </c>
    </row>
    <row r="34" spans="1:8" ht="25.5">
      <c r="A34" s="48" t="s">
        <v>27</v>
      </c>
      <c r="B34" s="49" t="s">
        <v>8</v>
      </c>
      <c r="C34" s="43" t="s">
        <v>10</v>
      </c>
      <c r="D34" s="43" t="s">
        <v>16</v>
      </c>
      <c r="E34" s="43" t="s">
        <v>40</v>
      </c>
      <c r="F34" s="43" t="s">
        <v>18</v>
      </c>
      <c r="G34" s="99"/>
      <c r="H34" s="72">
        <f>H35</f>
        <v>68000</v>
      </c>
    </row>
    <row r="35" spans="1:9" ht="12.75">
      <c r="A35" s="59" t="s">
        <v>38</v>
      </c>
      <c r="B35" s="47" t="s">
        <v>8</v>
      </c>
      <c r="C35" s="8" t="s">
        <v>10</v>
      </c>
      <c r="D35" s="8" t="s">
        <v>16</v>
      </c>
      <c r="E35" s="8" t="s">
        <v>40</v>
      </c>
      <c r="F35" s="8" t="s">
        <v>18</v>
      </c>
      <c r="G35" s="94" t="s">
        <v>39</v>
      </c>
      <c r="H35" s="73">
        <v>68000</v>
      </c>
      <c r="I35" s="71"/>
    </row>
    <row r="36" spans="1:8" ht="15.75">
      <c r="A36" s="158" t="s">
        <v>90</v>
      </c>
      <c r="B36" s="159" t="s">
        <v>10</v>
      </c>
      <c r="C36" s="160"/>
      <c r="D36" s="161"/>
      <c r="E36" s="161"/>
      <c r="F36" s="161"/>
      <c r="G36" s="227"/>
      <c r="H36" s="162">
        <f>H37</f>
        <v>155000</v>
      </c>
    </row>
    <row r="37" spans="1:10" ht="12.75">
      <c r="A37" s="163" t="s">
        <v>91</v>
      </c>
      <c r="B37" s="164" t="s">
        <v>10</v>
      </c>
      <c r="C37" s="165" t="s">
        <v>62</v>
      </c>
      <c r="D37" s="166"/>
      <c r="E37" s="7"/>
      <c r="F37" s="7"/>
      <c r="G37" s="88"/>
      <c r="H37" s="167">
        <f>H38+H40</f>
        <v>155000</v>
      </c>
      <c r="J37" s="135"/>
    </row>
    <row r="38" spans="1:8" ht="25.5">
      <c r="A38" s="138" t="s">
        <v>92</v>
      </c>
      <c r="B38" s="168" t="s">
        <v>10</v>
      </c>
      <c r="C38" s="169" t="s">
        <v>62</v>
      </c>
      <c r="D38" s="169" t="s">
        <v>93</v>
      </c>
      <c r="E38" s="169" t="s">
        <v>11</v>
      </c>
      <c r="F38" s="169" t="s">
        <v>18</v>
      </c>
      <c r="G38" s="228"/>
      <c r="H38" s="171">
        <f>H39</f>
        <v>155000</v>
      </c>
    </row>
    <row r="39" spans="1:8" ht="14.25" customHeight="1">
      <c r="A39" s="172" t="s">
        <v>38</v>
      </c>
      <c r="B39" s="173" t="s">
        <v>10</v>
      </c>
      <c r="C39" s="174" t="s">
        <v>62</v>
      </c>
      <c r="D39" s="174" t="s">
        <v>93</v>
      </c>
      <c r="E39" s="174" t="s">
        <v>11</v>
      </c>
      <c r="F39" s="174" t="s">
        <v>18</v>
      </c>
      <c r="G39" s="229" t="s">
        <v>39</v>
      </c>
      <c r="H39" s="176">
        <v>155000</v>
      </c>
    </row>
    <row r="40" spans="1:8" ht="25.5">
      <c r="A40" s="138" t="s">
        <v>94</v>
      </c>
      <c r="B40" s="168" t="s">
        <v>10</v>
      </c>
      <c r="C40" s="169" t="s">
        <v>62</v>
      </c>
      <c r="D40" s="169" t="s">
        <v>93</v>
      </c>
      <c r="E40" s="169" t="s">
        <v>11</v>
      </c>
      <c r="F40" s="169" t="s">
        <v>5</v>
      </c>
      <c r="G40" s="228"/>
      <c r="H40" s="171">
        <f>H41</f>
        <v>0</v>
      </c>
    </row>
    <row r="41" spans="1:8" ht="12.75">
      <c r="A41" s="172" t="s">
        <v>38</v>
      </c>
      <c r="B41" s="173" t="s">
        <v>10</v>
      </c>
      <c r="C41" s="174" t="s">
        <v>62</v>
      </c>
      <c r="D41" s="174" t="s">
        <v>93</v>
      </c>
      <c r="E41" s="174" t="s">
        <v>11</v>
      </c>
      <c r="F41" s="174" t="s">
        <v>5</v>
      </c>
      <c r="G41" s="229" t="s">
        <v>39</v>
      </c>
      <c r="H41" s="176"/>
    </row>
    <row r="42" spans="1:8" ht="15.75">
      <c r="A42" s="29" t="s">
        <v>81</v>
      </c>
      <c r="B42" s="107" t="s">
        <v>11</v>
      </c>
      <c r="C42" s="30"/>
      <c r="D42" s="156"/>
      <c r="E42" s="156"/>
      <c r="F42" s="156"/>
      <c r="G42" s="226"/>
      <c r="H42" s="76">
        <f>H43+H48</f>
        <v>657075.6799999999</v>
      </c>
    </row>
    <row r="43" spans="1:8" ht="12.75">
      <c r="A43" s="163" t="s">
        <v>95</v>
      </c>
      <c r="B43" s="177" t="s">
        <v>11</v>
      </c>
      <c r="C43" s="166" t="s">
        <v>96</v>
      </c>
      <c r="D43" s="166"/>
      <c r="E43" s="166"/>
      <c r="F43" s="166"/>
      <c r="G43" s="230"/>
      <c r="H43" s="179">
        <f>H44+H46</f>
        <v>336546.18</v>
      </c>
    </row>
    <row r="44" spans="1:8" ht="12.75">
      <c r="A44" s="180" t="s">
        <v>97</v>
      </c>
      <c r="B44" s="181" t="s">
        <v>11</v>
      </c>
      <c r="C44" s="182" t="s">
        <v>96</v>
      </c>
      <c r="D44" s="182" t="s">
        <v>98</v>
      </c>
      <c r="E44" s="182" t="s">
        <v>99</v>
      </c>
      <c r="F44" s="182" t="s">
        <v>18</v>
      </c>
      <c r="G44" s="231"/>
      <c r="H44" s="184">
        <f>H45</f>
        <v>323000</v>
      </c>
    </row>
    <row r="45" spans="1:8" ht="12.75">
      <c r="A45" s="172" t="s">
        <v>38</v>
      </c>
      <c r="B45" s="185" t="s">
        <v>11</v>
      </c>
      <c r="C45" s="186" t="s">
        <v>96</v>
      </c>
      <c r="D45" s="186" t="s">
        <v>98</v>
      </c>
      <c r="E45" s="186" t="s">
        <v>99</v>
      </c>
      <c r="F45" s="186" t="s">
        <v>18</v>
      </c>
      <c r="G45" s="232" t="s">
        <v>39</v>
      </c>
      <c r="H45" s="188">
        <v>323000</v>
      </c>
    </row>
    <row r="46" spans="1:8" ht="25.5">
      <c r="A46" s="180" t="s">
        <v>100</v>
      </c>
      <c r="B46" s="181" t="s">
        <v>11</v>
      </c>
      <c r="C46" s="182" t="s">
        <v>96</v>
      </c>
      <c r="D46" s="182" t="s">
        <v>98</v>
      </c>
      <c r="E46" s="182" t="s">
        <v>99</v>
      </c>
      <c r="F46" s="182" t="s">
        <v>5</v>
      </c>
      <c r="G46" s="231"/>
      <c r="H46" s="184">
        <f>H47</f>
        <v>13546.18</v>
      </c>
    </row>
    <row r="47" spans="1:8" ht="12.75">
      <c r="A47" s="172" t="s">
        <v>38</v>
      </c>
      <c r="B47" s="185" t="s">
        <v>11</v>
      </c>
      <c r="C47" s="186" t="s">
        <v>96</v>
      </c>
      <c r="D47" s="186" t="s">
        <v>98</v>
      </c>
      <c r="E47" s="186" t="s">
        <v>99</v>
      </c>
      <c r="F47" s="186" t="s">
        <v>5</v>
      </c>
      <c r="G47" s="232" t="s">
        <v>39</v>
      </c>
      <c r="H47" s="188">
        <v>13546.18</v>
      </c>
    </row>
    <row r="48" spans="1:8" ht="12.75">
      <c r="A48" s="22" t="s">
        <v>80</v>
      </c>
      <c r="B48" s="12" t="s">
        <v>11</v>
      </c>
      <c r="C48" s="7" t="s">
        <v>79</v>
      </c>
      <c r="D48" s="7"/>
      <c r="E48" s="7"/>
      <c r="F48" s="7"/>
      <c r="G48" s="88"/>
      <c r="H48" s="75">
        <f>H49+H52</f>
        <v>320529.5</v>
      </c>
    </row>
    <row r="49" spans="1:8" ht="12.75">
      <c r="A49" s="137" t="s">
        <v>83</v>
      </c>
      <c r="B49" s="34" t="s">
        <v>11</v>
      </c>
      <c r="C49" s="35" t="s">
        <v>79</v>
      </c>
      <c r="D49" s="35" t="s">
        <v>84</v>
      </c>
      <c r="E49" s="35" t="s">
        <v>18</v>
      </c>
      <c r="F49" s="35" t="s">
        <v>18</v>
      </c>
      <c r="G49" s="91"/>
      <c r="H49" s="74">
        <f>H50</f>
        <v>100529.5</v>
      </c>
    </row>
    <row r="50" spans="1:8" ht="12.75">
      <c r="A50" s="138" t="s">
        <v>107</v>
      </c>
      <c r="B50" s="49" t="s">
        <v>11</v>
      </c>
      <c r="C50" s="43" t="s">
        <v>79</v>
      </c>
      <c r="D50" s="43" t="s">
        <v>84</v>
      </c>
      <c r="E50" s="43" t="s">
        <v>18</v>
      </c>
      <c r="F50" s="43" t="s">
        <v>18</v>
      </c>
      <c r="G50" s="99"/>
      <c r="H50" s="72">
        <f>H51</f>
        <v>100529.5</v>
      </c>
    </row>
    <row r="51" spans="1:8" ht="12.75">
      <c r="A51" s="139" t="s">
        <v>38</v>
      </c>
      <c r="B51" s="47" t="s">
        <v>11</v>
      </c>
      <c r="C51" s="8" t="s">
        <v>79</v>
      </c>
      <c r="D51" s="8" t="s">
        <v>84</v>
      </c>
      <c r="E51" s="8" t="s">
        <v>18</v>
      </c>
      <c r="F51" s="8" t="s">
        <v>18</v>
      </c>
      <c r="G51" s="94" t="s">
        <v>39</v>
      </c>
      <c r="H51" s="73">
        <f>20322+62034.5+18173</f>
        <v>100529.5</v>
      </c>
    </row>
    <row r="52" spans="1:8" ht="12.75">
      <c r="A52" s="214" t="s">
        <v>109</v>
      </c>
      <c r="B52" s="216" t="s">
        <v>11</v>
      </c>
      <c r="C52" s="191" t="s">
        <v>79</v>
      </c>
      <c r="D52" s="191" t="s">
        <v>93</v>
      </c>
      <c r="E52" s="191" t="s">
        <v>10</v>
      </c>
      <c r="F52" s="191" t="s">
        <v>18</v>
      </c>
      <c r="G52" s="233"/>
      <c r="H52" s="217">
        <f>H53</f>
        <v>220000</v>
      </c>
    </row>
    <row r="53" spans="1:8" ht="12.75">
      <c r="A53" s="215" t="s">
        <v>38</v>
      </c>
      <c r="B53" s="218" t="s">
        <v>11</v>
      </c>
      <c r="C53" s="193" t="s">
        <v>79</v>
      </c>
      <c r="D53" s="193" t="s">
        <v>93</v>
      </c>
      <c r="E53" s="193" t="s">
        <v>10</v>
      </c>
      <c r="F53" s="193" t="s">
        <v>18</v>
      </c>
      <c r="G53" s="234" t="s">
        <v>39</v>
      </c>
      <c r="H53" s="219">
        <v>220000</v>
      </c>
    </row>
    <row r="54" spans="1:8" ht="15.75">
      <c r="A54" s="29" t="s">
        <v>22</v>
      </c>
      <c r="B54" s="33" t="s">
        <v>7</v>
      </c>
      <c r="C54" s="31"/>
      <c r="D54" s="31"/>
      <c r="E54" s="31"/>
      <c r="F54" s="31"/>
      <c r="G54" s="104"/>
      <c r="H54" s="76">
        <f>H55+H60+H64</f>
        <v>285972.74</v>
      </c>
    </row>
    <row r="55" spans="1:8" ht="12.75">
      <c r="A55" s="24" t="s">
        <v>101</v>
      </c>
      <c r="B55" s="20" t="s">
        <v>7</v>
      </c>
      <c r="C55" s="10" t="s">
        <v>5</v>
      </c>
      <c r="D55" s="7"/>
      <c r="E55" s="7"/>
      <c r="F55" s="7"/>
      <c r="G55" s="110"/>
      <c r="H55" s="77">
        <f>H56+H59+H61</f>
        <v>110678.25</v>
      </c>
    </row>
    <row r="56" spans="1:8" ht="25.5">
      <c r="A56" s="194" t="s">
        <v>92</v>
      </c>
      <c r="B56" s="195" t="s">
        <v>7</v>
      </c>
      <c r="C56" s="196" t="s">
        <v>5</v>
      </c>
      <c r="D56" s="196" t="s">
        <v>93</v>
      </c>
      <c r="E56" s="196" t="s">
        <v>11</v>
      </c>
      <c r="F56" s="196" t="s">
        <v>18</v>
      </c>
      <c r="G56" s="235"/>
      <c r="H56" s="197">
        <f>H57</f>
        <v>100616</v>
      </c>
    </row>
    <row r="57" spans="1:8" ht="12.75">
      <c r="A57" s="192" t="s">
        <v>38</v>
      </c>
      <c r="B57" s="185" t="s">
        <v>7</v>
      </c>
      <c r="C57" s="193" t="s">
        <v>5</v>
      </c>
      <c r="D57" s="193" t="s">
        <v>93</v>
      </c>
      <c r="E57" s="193" t="s">
        <v>11</v>
      </c>
      <c r="F57" s="193" t="s">
        <v>18</v>
      </c>
      <c r="G57" s="234" t="s">
        <v>39</v>
      </c>
      <c r="H57" s="188">
        <v>100616</v>
      </c>
    </row>
    <row r="58" spans="1:8" ht="24.75" customHeight="1">
      <c r="A58" s="189" t="s">
        <v>94</v>
      </c>
      <c r="B58" s="190" t="s">
        <v>7</v>
      </c>
      <c r="C58" s="191" t="s">
        <v>5</v>
      </c>
      <c r="D58" s="191" t="s">
        <v>93</v>
      </c>
      <c r="E58" s="191" t="s">
        <v>11</v>
      </c>
      <c r="F58" s="191" t="s">
        <v>5</v>
      </c>
      <c r="G58" s="233"/>
      <c r="H58" s="184">
        <f>H59</f>
        <v>10062.25</v>
      </c>
    </row>
    <row r="59" spans="1:8" ht="12.75">
      <c r="A59" s="172" t="s">
        <v>38</v>
      </c>
      <c r="B59" s="185" t="s">
        <v>7</v>
      </c>
      <c r="C59" s="193" t="s">
        <v>5</v>
      </c>
      <c r="D59" s="193" t="s">
        <v>93</v>
      </c>
      <c r="E59" s="193" t="s">
        <v>11</v>
      </c>
      <c r="F59" s="193" t="s">
        <v>5</v>
      </c>
      <c r="G59" s="234" t="s">
        <v>39</v>
      </c>
      <c r="H59" s="188">
        <v>10062.25</v>
      </c>
    </row>
    <row r="60" spans="1:8" ht="15" customHeight="1">
      <c r="A60" s="108" t="s">
        <v>70</v>
      </c>
      <c r="B60" s="109" t="s">
        <v>7</v>
      </c>
      <c r="C60" s="10" t="s">
        <v>8</v>
      </c>
      <c r="D60" s="7"/>
      <c r="E60" s="7"/>
      <c r="F60" s="7"/>
      <c r="G60" s="110"/>
      <c r="H60" s="75">
        <f>H61</f>
        <v>0</v>
      </c>
    </row>
    <row r="61" spans="1:8" ht="12.75">
      <c r="A61" s="111" t="s">
        <v>72</v>
      </c>
      <c r="B61" s="112" t="s">
        <v>7</v>
      </c>
      <c r="C61" s="113" t="s">
        <v>8</v>
      </c>
      <c r="D61" s="114" t="s">
        <v>73</v>
      </c>
      <c r="E61" s="113" t="s">
        <v>0</v>
      </c>
      <c r="F61" s="113" t="s">
        <v>0</v>
      </c>
      <c r="G61" s="236"/>
      <c r="H61" s="74">
        <f>H62</f>
        <v>0</v>
      </c>
    </row>
    <row r="62" spans="1:8" ht="12.75">
      <c r="A62" s="117" t="s">
        <v>74</v>
      </c>
      <c r="B62" s="118" t="s">
        <v>7</v>
      </c>
      <c r="C62" s="119" t="s">
        <v>8</v>
      </c>
      <c r="D62" s="120" t="s">
        <v>73</v>
      </c>
      <c r="E62" s="120" t="s">
        <v>7</v>
      </c>
      <c r="F62" s="120" t="s">
        <v>18</v>
      </c>
      <c r="G62" s="237"/>
      <c r="H62" s="247">
        <f>H63</f>
        <v>0</v>
      </c>
    </row>
    <row r="63" spans="1:8" ht="12.75">
      <c r="A63" s="92" t="s">
        <v>38</v>
      </c>
      <c r="B63" s="122" t="s">
        <v>7</v>
      </c>
      <c r="C63" s="123" t="s">
        <v>8</v>
      </c>
      <c r="D63" s="124" t="s">
        <v>73</v>
      </c>
      <c r="E63" s="124" t="s">
        <v>7</v>
      </c>
      <c r="F63" s="124" t="s">
        <v>18</v>
      </c>
      <c r="G63" s="238" t="s">
        <v>39</v>
      </c>
      <c r="H63" s="73">
        <v>0</v>
      </c>
    </row>
    <row r="64" spans="1:8" ht="12.75">
      <c r="A64" s="24" t="s">
        <v>33</v>
      </c>
      <c r="B64" s="20" t="s">
        <v>7</v>
      </c>
      <c r="C64" s="10" t="s">
        <v>10</v>
      </c>
      <c r="D64" s="7"/>
      <c r="E64" s="7"/>
      <c r="F64" s="7"/>
      <c r="G64" s="110"/>
      <c r="H64" s="75">
        <f>H65+H68+H70+H72</f>
        <v>175294.49</v>
      </c>
    </row>
    <row r="65" spans="1:8" ht="12.75">
      <c r="A65" s="198" t="s">
        <v>102</v>
      </c>
      <c r="B65" s="96" t="s">
        <v>7</v>
      </c>
      <c r="C65" s="11" t="s">
        <v>10</v>
      </c>
      <c r="D65" s="199" t="s">
        <v>103</v>
      </c>
      <c r="E65" s="199" t="s">
        <v>18</v>
      </c>
      <c r="F65" s="199" t="s">
        <v>18</v>
      </c>
      <c r="G65" s="97"/>
      <c r="H65" s="74">
        <f>H66</f>
        <v>111223.75</v>
      </c>
    </row>
    <row r="66" spans="1:8" ht="12.75">
      <c r="A66" s="200" t="s">
        <v>104</v>
      </c>
      <c r="B66" s="201" t="s">
        <v>7</v>
      </c>
      <c r="C66" s="202" t="s">
        <v>10</v>
      </c>
      <c r="D66" s="43" t="s">
        <v>103</v>
      </c>
      <c r="E66" s="43" t="s">
        <v>7</v>
      </c>
      <c r="F66" s="43" t="s">
        <v>18</v>
      </c>
      <c r="G66" s="239"/>
      <c r="H66" s="72">
        <f>H67</f>
        <v>111223.75</v>
      </c>
    </row>
    <row r="67" spans="1:8" ht="12.75">
      <c r="A67" s="204" t="s">
        <v>38</v>
      </c>
      <c r="B67" s="205" t="s">
        <v>7</v>
      </c>
      <c r="C67" s="206" t="s">
        <v>10</v>
      </c>
      <c r="D67" s="207" t="s">
        <v>103</v>
      </c>
      <c r="E67" s="207" t="s">
        <v>7</v>
      </c>
      <c r="F67" s="207" t="s">
        <v>18</v>
      </c>
      <c r="G67" s="240" t="s">
        <v>39</v>
      </c>
      <c r="H67" s="73">
        <v>111223.75</v>
      </c>
    </row>
    <row r="68" spans="1:8" ht="25.5">
      <c r="A68" s="209" t="s">
        <v>92</v>
      </c>
      <c r="B68" s="210" t="s">
        <v>7</v>
      </c>
      <c r="C68" s="211" t="s">
        <v>10</v>
      </c>
      <c r="D68" s="11" t="s">
        <v>93</v>
      </c>
      <c r="E68" s="11" t="s">
        <v>11</v>
      </c>
      <c r="F68" s="11" t="s">
        <v>18</v>
      </c>
      <c r="G68" s="241"/>
      <c r="H68" s="74">
        <f>H69</f>
        <v>20000</v>
      </c>
    </row>
    <row r="69" spans="1:8" ht="12.75">
      <c r="A69" s="172" t="s">
        <v>38</v>
      </c>
      <c r="B69" s="212" t="s">
        <v>7</v>
      </c>
      <c r="C69" s="123" t="s">
        <v>10</v>
      </c>
      <c r="D69" s="124" t="s">
        <v>93</v>
      </c>
      <c r="E69" s="124" t="s">
        <v>11</v>
      </c>
      <c r="F69" s="124" t="s">
        <v>18</v>
      </c>
      <c r="G69" s="238" t="s">
        <v>39</v>
      </c>
      <c r="H69" s="73">
        <v>20000</v>
      </c>
    </row>
    <row r="70" spans="1:8" ht="25.5">
      <c r="A70" s="209" t="s">
        <v>94</v>
      </c>
      <c r="B70" s="210" t="s">
        <v>7</v>
      </c>
      <c r="C70" s="211" t="s">
        <v>10</v>
      </c>
      <c r="D70" s="11" t="s">
        <v>93</v>
      </c>
      <c r="E70" s="11" t="s">
        <v>11</v>
      </c>
      <c r="F70" s="11" t="s">
        <v>5</v>
      </c>
      <c r="G70" s="241"/>
      <c r="H70" s="74">
        <f>H71</f>
        <v>2878</v>
      </c>
    </row>
    <row r="71" spans="1:8" ht="12.75">
      <c r="A71" s="172" t="s">
        <v>38</v>
      </c>
      <c r="B71" s="212" t="s">
        <v>7</v>
      </c>
      <c r="C71" s="123" t="s">
        <v>10</v>
      </c>
      <c r="D71" s="124" t="s">
        <v>93</v>
      </c>
      <c r="E71" s="124" t="s">
        <v>11</v>
      </c>
      <c r="F71" s="124" t="s">
        <v>5</v>
      </c>
      <c r="G71" s="238" t="s">
        <v>39</v>
      </c>
      <c r="H71" s="73">
        <v>2878</v>
      </c>
    </row>
    <row r="72" spans="1:8" ht="12.75">
      <c r="A72" s="106" t="s">
        <v>33</v>
      </c>
      <c r="B72" s="105" t="s">
        <v>7</v>
      </c>
      <c r="C72" s="54" t="s">
        <v>10</v>
      </c>
      <c r="D72" s="55" t="s">
        <v>34</v>
      </c>
      <c r="E72" s="55" t="s">
        <v>18</v>
      </c>
      <c r="F72" s="55" t="s">
        <v>18</v>
      </c>
      <c r="G72" s="242"/>
      <c r="H72" s="74">
        <f>H73+H75+H77</f>
        <v>41192.74</v>
      </c>
    </row>
    <row r="73" spans="1:8" ht="12.75">
      <c r="A73" s="57" t="s">
        <v>35</v>
      </c>
      <c r="B73" s="52" t="s">
        <v>7</v>
      </c>
      <c r="C73" s="51" t="s">
        <v>10</v>
      </c>
      <c r="D73" s="43" t="s">
        <v>34</v>
      </c>
      <c r="E73" s="51" t="s">
        <v>5</v>
      </c>
      <c r="F73" s="51" t="s">
        <v>0</v>
      </c>
      <c r="G73" s="243"/>
      <c r="H73" s="72">
        <f>H74</f>
        <v>30000</v>
      </c>
    </row>
    <row r="74" spans="1:8" ht="12.75">
      <c r="A74" s="59" t="s">
        <v>38</v>
      </c>
      <c r="B74" s="58" t="s">
        <v>7</v>
      </c>
      <c r="C74" s="9" t="s">
        <v>10</v>
      </c>
      <c r="D74" s="8" t="s">
        <v>34</v>
      </c>
      <c r="E74" s="8" t="s">
        <v>5</v>
      </c>
      <c r="F74" s="8" t="s">
        <v>18</v>
      </c>
      <c r="G74" s="244" t="s">
        <v>39</v>
      </c>
      <c r="H74" s="73">
        <v>30000</v>
      </c>
    </row>
    <row r="75" spans="1:8" ht="25.5">
      <c r="A75" s="50" t="s">
        <v>41</v>
      </c>
      <c r="B75" s="52" t="s">
        <v>7</v>
      </c>
      <c r="C75" s="51" t="s">
        <v>10</v>
      </c>
      <c r="D75" s="43" t="s">
        <v>34</v>
      </c>
      <c r="E75" s="43" t="s">
        <v>8</v>
      </c>
      <c r="F75" s="43" t="s">
        <v>18</v>
      </c>
      <c r="G75" s="243"/>
      <c r="H75" s="72">
        <f>H76</f>
        <v>11192.74</v>
      </c>
    </row>
    <row r="76" spans="1:8" ht="12.75">
      <c r="A76" s="59" t="s">
        <v>38</v>
      </c>
      <c r="B76" s="58" t="s">
        <v>7</v>
      </c>
      <c r="C76" s="9" t="s">
        <v>10</v>
      </c>
      <c r="D76" s="8" t="s">
        <v>34</v>
      </c>
      <c r="E76" s="8" t="s">
        <v>8</v>
      </c>
      <c r="F76" s="8" t="s">
        <v>18</v>
      </c>
      <c r="G76" s="244" t="s">
        <v>39</v>
      </c>
      <c r="H76" s="73">
        <v>11192.74</v>
      </c>
    </row>
    <row r="77" spans="1:8" ht="12.75">
      <c r="A77" s="127" t="s">
        <v>75</v>
      </c>
      <c r="B77" s="128" t="s">
        <v>7</v>
      </c>
      <c r="C77" s="51" t="s">
        <v>10</v>
      </c>
      <c r="D77" s="43" t="s">
        <v>34</v>
      </c>
      <c r="E77" s="43" t="s">
        <v>7</v>
      </c>
      <c r="F77" s="43" t="s">
        <v>18</v>
      </c>
      <c r="G77" s="243"/>
      <c r="H77" s="72">
        <f>H78</f>
        <v>0</v>
      </c>
    </row>
    <row r="78" spans="1:8" ht="12.75">
      <c r="A78" s="129" t="s">
        <v>38</v>
      </c>
      <c r="B78" s="58" t="s">
        <v>7</v>
      </c>
      <c r="C78" s="9" t="s">
        <v>10</v>
      </c>
      <c r="D78" s="8" t="s">
        <v>34</v>
      </c>
      <c r="E78" s="8" t="s">
        <v>7</v>
      </c>
      <c r="F78" s="8" t="s">
        <v>18</v>
      </c>
      <c r="G78" s="244" t="s">
        <v>39</v>
      </c>
      <c r="H78" s="73">
        <v>0</v>
      </c>
    </row>
    <row r="79" spans="1:8" ht="15.75">
      <c r="A79" s="29" t="s">
        <v>51</v>
      </c>
      <c r="B79" s="30" t="s">
        <v>6</v>
      </c>
      <c r="C79" s="31"/>
      <c r="D79" s="31"/>
      <c r="E79" s="31"/>
      <c r="F79" s="31"/>
      <c r="G79" s="104"/>
      <c r="H79" s="76">
        <f>H80</f>
        <v>369000</v>
      </c>
    </row>
    <row r="80" spans="1:8" ht="12.75">
      <c r="A80" s="24" t="s">
        <v>21</v>
      </c>
      <c r="B80" s="18" t="s">
        <v>6</v>
      </c>
      <c r="C80" s="7" t="s">
        <v>5</v>
      </c>
      <c r="D80" s="7"/>
      <c r="E80" s="7"/>
      <c r="F80" s="7"/>
      <c r="G80" s="88"/>
      <c r="H80" s="75">
        <f>H81+H84+H87</f>
        <v>369000</v>
      </c>
    </row>
    <row r="81" spans="1:8" ht="12.75">
      <c r="A81" s="23" t="s">
        <v>52</v>
      </c>
      <c r="B81" s="14" t="s">
        <v>6</v>
      </c>
      <c r="C81" s="11" t="s">
        <v>5</v>
      </c>
      <c r="D81" s="11" t="s">
        <v>17</v>
      </c>
      <c r="E81" s="11" t="s">
        <v>18</v>
      </c>
      <c r="F81" s="11" t="s">
        <v>18</v>
      </c>
      <c r="G81" s="97"/>
      <c r="H81" s="74">
        <f>H82</f>
        <v>312000</v>
      </c>
    </row>
    <row r="82" spans="1:8" ht="12.75">
      <c r="A82" s="45" t="s">
        <v>1</v>
      </c>
      <c r="B82" s="42" t="s">
        <v>6</v>
      </c>
      <c r="C82" s="43" t="s">
        <v>5</v>
      </c>
      <c r="D82" s="43" t="s">
        <v>17</v>
      </c>
      <c r="E82" s="43" t="s">
        <v>42</v>
      </c>
      <c r="F82" s="43" t="s">
        <v>18</v>
      </c>
      <c r="G82" s="99"/>
      <c r="H82" s="72">
        <f>H83</f>
        <v>312000</v>
      </c>
    </row>
    <row r="83" spans="1:8" ht="25.5">
      <c r="A83" s="140" t="s">
        <v>86</v>
      </c>
      <c r="B83" s="63" t="s">
        <v>6</v>
      </c>
      <c r="C83" s="64" t="s">
        <v>5</v>
      </c>
      <c r="D83" s="64" t="s">
        <v>17</v>
      </c>
      <c r="E83" s="64" t="s">
        <v>42</v>
      </c>
      <c r="F83" s="64" t="s">
        <v>18</v>
      </c>
      <c r="G83" s="245" t="s">
        <v>85</v>
      </c>
      <c r="H83" s="78">
        <v>312000</v>
      </c>
    </row>
    <row r="84" spans="1:8" ht="12.75">
      <c r="A84" s="81" t="s">
        <v>53</v>
      </c>
      <c r="B84" s="14" t="s">
        <v>6</v>
      </c>
      <c r="C84" s="11" t="s">
        <v>5</v>
      </c>
      <c r="D84" s="11" t="s">
        <v>54</v>
      </c>
      <c r="E84" s="11" t="s">
        <v>18</v>
      </c>
      <c r="F84" s="11" t="s">
        <v>18</v>
      </c>
      <c r="G84" s="97"/>
      <c r="H84" s="74">
        <f>H85</f>
        <v>10000</v>
      </c>
    </row>
    <row r="85" spans="1:8" ht="29.25" customHeight="1">
      <c r="A85" s="48" t="s">
        <v>55</v>
      </c>
      <c r="B85" s="82" t="s">
        <v>6</v>
      </c>
      <c r="C85" s="43" t="s">
        <v>5</v>
      </c>
      <c r="D85" s="43" t="s">
        <v>54</v>
      </c>
      <c r="E85" s="43" t="s">
        <v>18</v>
      </c>
      <c r="F85" s="43" t="s">
        <v>5</v>
      </c>
      <c r="G85" s="99"/>
      <c r="H85" s="72">
        <f>H86</f>
        <v>10000</v>
      </c>
    </row>
    <row r="86" spans="1:8" ht="12.75">
      <c r="A86" s="79" t="s">
        <v>44</v>
      </c>
      <c r="B86" s="83" t="s">
        <v>6</v>
      </c>
      <c r="C86" s="8" t="s">
        <v>5</v>
      </c>
      <c r="D86" s="8" t="s">
        <v>54</v>
      </c>
      <c r="E86" s="8" t="s">
        <v>18</v>
      </c>
      <c r="F86" s="8" t="s">
        <v>5</v>
      </c>
      <c r="G86" s="94" t="s">
        <v>45</v>
      </c>
      <c r="H86" s="73">
        <v>10000</v>
      </c>
    </row>
    <row r="87" spans="1:8" ht="25.5">
      <c r="A87" s="209" t="s">
        <v>92</v>
      </c>
      <c r="B87" s="210" t="s">
        <v>6</v>
      </c>
      <c r="C87" s="211" t="s">
        <v>5</v>
      </c>
      <c r="D87" s="11" t="s">
        <v>93</v>
      </c>
      <c r="E87" s="11" t="s">
        <v>11</v>
      </c>
      <c r="F87" s="11" t="s">
        <v>18</v>
      </c>
      <c r="G87" s="241"/>
      <c r="H87" s="74">
        <f>H88</f>
        <v>47000</v>
      </c>
    </row>
    <row r="88" spans="1:8" ht="12.75">
      <c r="A88" s="79" t="s">
        <v>44</v>
      </c>
      <c r="B88" s="83" t="s">
        <v>6</v>
      </c>
      <c r="C88" s="8" t="s">
        <v>5</v>
      </c>
      <c r="D88" s="8" t="s">
        <v>93</v>
      </c>
      <c r="E88" s="8" t="s">
        <v>11</v>
      </c>
      <c r="F88" s="8" t="s">
        <v>18</v>
      </c>
      <c r="G88" s="94" t="s">
        <v>45</v>
      </c>
      <c r="H88" s="73">
        <v>47000</v>
      </c>
    </row>
    <row r="89" spans="1:8" ht="15.75">
      <c r="A89" s="102" t="s">
        <v>69</v>
      </c>
      <c r="B89" s="103" t="s">
        <v>62</v>
      </c>
      <c r="C89" s="31"/>
      <c r="D89" s="31"/>
      <c r="E89" s="31"/>
      <c r="F89" s="31"/>
      <c r="G89" s="104"/>
      <c r="H89" s="76">
        <f>H90</f>
        <v>84113.96</v>
      </c>
    </row>
    <row r="90" spans="1:8" ht="12.75">
      <c r="A90" s="86" t="s">
        <v>61</v>
      </c>
      <c r="B90" s="87" t="s">
        <v>62</v>
      </c>
      <c r="C90" s="7" t="s">
        <v>5</v>
      </c>
      <c r="D90" s="7"/>
      <c r="E90" s="7"/>
      <c r="F90" s="7"/>
      <c r="G90" s="88"/>
      <c r="H90" s="75">
        <f>H91</f>
        <v>84113.96</v>
      </c>
    </row>
    <row r="91" spans="1:8" ht="12.75">
      <c r="A91" s="95" t="s">
        <v>63</v>
      </c>
      <c r="B91" s="96" t="s">
        <v>62</v>
      </c>
      <c r="C91" s="11" t="s">
        <v>5</v>
      </c>
      <c r="D91" s="11" t="s">
        <v>64</v>
      </c>
      <c r="E91" s="11" t="s">
        <v>18</v>
      </c>
      <c r="F91" s="11" t="s">
        <v>18</v>
      </c>
      <c r="G91" s="97"/>
      <c r="H91" s="74">
        <f>H92</f>
        <v>84113.96</v>
      </c>
    </row>
    <row r="92" spans="1:8" ht="12.75">
      <c r="A92" s="98" t="s">
        <v>65</v>
      </c>
      <c r="B92" s="49" t="s">
        <v>62</v>
      </c>
      <c r="C92" s="43" t="s">
        <v>5</v>
      </c>
      <c r="D92" s="43" t="s">
        <v>64</v>
      </c>
      <c r="E92" s="43" t="s">
        <v>66</v>
      </c>
      <c r="F92" s="43" t="s">
        <v>5</v>
      </c>
      <c r="G92" s="99"/>
      <c r="H92" s="72">
        <f>H93</f>
        <v>84113.96</v>
      </c>
    </row>
    <row r="93" spans="1:8" ht="12.75">
      <c r="A93" s="100" t="s">
        <v>67</v>
      </c>
      <c r="B93" s="101" t="s">
        <v>62</v>
      </c>
      <c r="C93" s="8" t="s">
        <v>5</v>
      </c>
      <c r="D93" s="8" t="s">
        <v>64</v>
      </c>
      <c r="E93" s="8" t="s">
        <v>66</v>
      </c>
      <c r="F93" s="8" t="s">
        <v>5</v>
      </c>
      <c r="G93" s="94" t="s">
        <v>68</v>
      </c>
      <c r="H93" s="73">
        <v>84113.96</v>
      </c>
    </row>
    <row r="94" spans="1:8" ht="15.75">
      <c r="A94" s="66" t="s">
        <v>13</v>
      </c>
      <c r="B94" s="84"/>
      <c r="C94" s="84"/>
      <c r="D94" s="85"/>
      <c r="E94" s="85"/>
      <c r="F94" s="85"/>
      <c r="G94" s="246"/>
      <c r="H94" s="76">
        <f>H13+H31+H36+H54+H79+H89+H42</f>
        <v>2353265</v>
      </c>
    </row>
    <row r="96" spans="2:8" ht="12.75">
      <c r="B96" s="3" t="s">
        <v>46</v>
      </c>
      <c r="H96" s="71">
        <f>H17+H21+H23+H25+H27+H30+H41+H47+H51+H59+H63+H71+H72+H83+H86+H93</f>
        <v>1308425.25</v>
      </c>
    </row>
    <row r="97" spans="2:8" ht="12.75">
      <c r="B97" s="3" t="s">
        <v>71</v>
      </c>
      <c r="H97" s="71">
        <f>H35+H39+H45+H53+H57+H69+H88</f>
        <v>933616</v>
      </c>
    </row>
    <row r="98" spans="2:8" ht="12.75">
      <c r="B98" s="1" t="s">
        <v>48</v>
      </c>
      <c r="H98" s="80">
        <f>H67</f>
        <v>111223.75</v>
      </c>
    </row>
    <row r="99" ht="12.75">
      <c r="H99" s="220">
        <f>SUM(H96:H98)</f>
        <v>2353265</v>
      </c>
    </row>
    <row r="100" spans="5:8" ht="12.75">
      <c r="E100" s="222" t="s">
        <v>105</v>
      </c>
      <c r="H100" s="223">
        <f>H39+H57+H69+H88</f>
        <v>322616</v>
      </c>
    </row>
    <row r="101" spans="5:8" ht="12.75">
      <c r="E101" s="222" t="s">
        <v>106</v>
      </c>
      <c r="H101" s="222">
        <v>102616</v>
      </c>
    </row>
    <row r="102" spans="5:8" ht="12.75">
      <c r="E102" s="222" t="s">
        <v>108</v>
      </c>
      <c r="H102" s="71">
        <f>H41+H59+H71</f>
        <v>12940.25</v>
      </c>
    </row>
  </sheetData>
  <sheetProtection/>
  <mergeCells count="7">
    <mergeCell ref="A5:H5"/>
    <mergeCell ref="A7:A12"/>
    <mergeCell ref="B7:B12"/>
    <mergeCell ref="C7:C12"/>
    <mergeCell ref="D7:F12"/>
    <mergeCell ref="G7:G12"/>
    <mergeCell ref="H7:H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48" r:id="rId1"/>
  <headerFooter alignWithMargins="0">
    <oddFooter>&amp;CСтраница &amp;P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SheetLayoutView="50" zoomScalePageLayoutView="0" workbookViewId="0" topLeftCell="A1">
      <selection activeCell="L82" sqref="L82"/>
    </sheetView>
  </sheetViews>
  <sheetFormatPr defaultColWidth="9.00390625" defaultRowHeight="12.75"/>
  <cols>
    <col min="1" max="1" width="68.2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hidden="1" customWidth="1"/>
    <col min="8" max="8" width="12.625" style="0" customWidth="1"/>
    <col min="9" max="9" width="12.75390625" style="0" customWidth="1"/>
    <col min="10" max="10" width="14.25390625" style="3" customWidth="1"/>
  </cols>
  <sheetData>
    <row r="1" spans="1:8" ht="23.25" customHeight="1">
      <c r="A1" s="283" t="s">
        <v>89</v>
      </c>
      <c r="B1" s="283"/>
      <c r="C1" s="283"/>
      <c r="D1" s="283"/>
      <c r="E1" s="283"/>
      <c r="F1" s="283"/>
      <c r="G1" s="283"/>
      <c r="H1" s="283"/>
    </row>
    <row r="2" spans="1:8" ht="13.5" thickBot="1">
      <c r="A2" s="2"/>
      <c r="B2" s="1"/>
      <c r="C2" s="1"/>
      <c r="D2" s="4"/>
      <c r="E2" s="4"/>
      <c r="F2" s="4"/>
      <c r="G2" s="4"/>
      <c r="H2" s="6" t="s">
        <v>47</v>
      </c>
    </row>
    <row r="3" spans="1:10" ht="12.75" customHeight="1">
      <c r="A3" s="254" t="s">
        <v>3</v>
      </c>
      <c r="B3" s="259" t="s">
        <v>4</v>
      </c>
      <c r="C3" s="262" t="s">
        <v>9</v>
      </c>
      <c r="D3" s="265" t="s">
        <v>14</v>
      </c>
      <c r="E3" s="266"/>
      <c r="F3" s="267"/>
      <c r="G3" s="274" t="s">
        <v>15</v>
      </c>
      <c r="H3" s="284" t="s">
        <v>20</v>
      </c>
      <c r="I3" s="282" t="s">
        <v>87</v>
      </c>
      <c r="J3" s="282" t="s">
        <v>88</v>
      </c>
    </row>
    <row r="4" spans="1:10" ht="12.75">
      <c r="A4" s="255"/>
      <c r="B4" s="260"/>
      <c r="C4" s="263"/>
      <c r="D4" s="268"/>
      <c r="E4" s="269"/>
      <c r="F4" s="270"/>
      <c r="G4" s="275"/>
      <c r="H4" s="285"/>
      <c r="I4" s="282"/>
      <c r="J4" s="282"/>
    </row>
    <row r="5" spans="1:10" ht="12.75">
      <c r="A5" s="255"/>
      <c r="B5" s="260"/>
      <c r="C5" s="263"/>
      <c r="D5" s="268"/>
      <c r="E5" s="269"/>
      <c r="F5" s="270"/>
      <c r="G5" s="275"/>
      <c r="H5" s="285"/>
      <c r="I5" s="282"/>
      <c r="J5" s="282"/>
    </row>
    <row r="6" spans="1:10" ht="12.75">
      <c r="A6" s="255"/>
      <c r="B6" s="260"/>
      <c r="C6" s="263"/>
      <c r="D6" s="268"/>
      <c r="E6" s="269"/>
      <c r="F6" s="270"/>
      <c r="G6" s="275"/>
      <c r="H6" s="285"/>
      <c r="I6" s="282"/>
      <c r="J6" s="282"/>
    </row>
    <row r="7" spans="1:10" ht="12.75">
      <c r="A7" s="255"/>
      <c r="B7" s="260"/>
      <c r="C7" s="263"/>
      <c r="D7" s="268"/>
      <c r="E7" s="269"/>
      <c r="F7" s="270"/>
      <c r="G7" s="275"/>
      <c r="H7" s="285"/>
      <c r="I7" s="282"/>
      <c r="J7" s="282"/>
    </row>
    <row r="8" spans="1:10" ht="13.5" thickBot="1">
      <c r="A8" s="256"/>
      <c r="B8" s="277"/>
      <c r="C8" s="264"/>
      <c r="D8" s="271"/>
      <c r="E8" s="272"/>
      <c r="F8" s="273"/>
      <c r="G8" s="276"/>
      <c r="H8" s="286"/>
      <c r="I8" s="282"/>
      <c r="J8" s="282"/>
    </row>
    <row r="9" spans="1:10" ht="15.75">
      <c r="A9" s="25" t="s">
        <v>12</v>
      </c>
      <c r="B9" s="26" t="s">
        <v>5</v>
      </c>
      <c r="C9" s="27"/>
      <c r="D9" s="27"/>
      <c r="E9" s="27"/>
      <c r="F9" s="27"/>
      <c r="G9" s="28"/>
      <c r="H9" s="141">
        <f>H10+H14+H24</f>
        <v>725051.54</v>
      </c>
      <c r="I9" s="141">
        <f>I10+I14+I24</f>
        <v>734102.62</v>
      </c>
      <c r="J9" s="155">
        <f>I9-H9</f>
        <v>9051.079999999958</v>
      </c>
    </row>
    <row r="10" spans="1:10" ht="27.75" customHeight="1">
      <c r="A10" s="22" t="s">
        <v>24</v>
      </c>
      <c r="B10" s="12" t="s">
        <v>5</v>
      </c>
      <c r="C10" s="7" t="s">
        <v>8</v>
      </c>
      <c r="D10" s="7"/>
      <c r="E10" s="7"/>
      <c r="F10" s="7"/>
      <c r="G10" s="13"/>
      <c r="H10" s="142">
        <f aca="true" t="shared" si="0" ref="H10:I12">H11</f>
        <v>320000</v>
      </c>
      <c r="I10" s="142">
        <f t="shared" si="0"/>
        <v>340346.66</v>
      </c>
      <c r="J10" s="151">
        <f aca="true" t="shared" si="1" ref="J10:J89">I10-H10</f>
        <v>20346.659999999974</v>
      </c>
    </row>
    <row r="11" spans="1:10" ht="15.75" customHeight="1">
      <c r="A11" s="23" t="s">
        <v>19</v>
      </c>
      <c r="B11" s="14" t="s">
        <v>5</v>
      </c>
      <c r="C11" s="11" t="s">
        <v>8</v>
      </c>
      <c r="D11" s="11" t="s">
        <v>36</v>
      </c>
      <c r="E11" s="11" t="s">
        <v>18</v>
      </c>
      <c r="F11" s="11" t="s">
        <v>18</v>
      </c>
      <c r="G11" s="15"/>
      <c r="H11" s="143">
        <f t="shared" si="0"/>
        <v>320000</v>
      </c>
      <c r="I11" s="143">
        <f t="shared" si="0"/>
        <v>340346.66</v>
      </c>
      <c r="J11" s="152">
        <f t="shared" si="1"/>
        <v>20346.659999999974</v>
      </c>
    </row>
    <row r="12" spans="1:10" ht="14.25" customHeight="1">
      <c r="A12" s="41" t="s">
        <v>37</v>
      </c>
      <c r="B12" s="42" t="s">
        <v>5</v>
      </c>
      <c r="C12" s="43" t="s">
        <v>8</v>
      </c>
      <c r="D12" s="43" t="s">
        <v>36</v>
      </c>
      <c r="E12" s="43" t="s">
        <v>10</v>
      </c>
      <c r="F12" s="43" t="s">
        <v>18</v>
      </c>
      <c r="G12" s="44"/>
      <c r="H12" s="144">
        <f t="shared" si="0"/>
        <v>320000</v>
      </c>
      <c r="I12" s="144">
        <f t="shared" si="0"/>
        <v>340346.66</v>
      </c>
      <c r="J12" s="153">
        <f t="shared" si="1"/>
        <v>20346.659999999974</v>
      </c>
    </row>
    <row r="13" spans="1:10" ht="14.25" customHeight="1">
      <c r="A13" s="59" t="s">
        <v>38</v>
      </c>
      <c r="B13" s="47" t="s">
        <v>5</v>
      </c>
      <c r="C13" s="8" t="s">
        <v>8</v>
      </c>
      <c r="D13" s="8" t="s">
        <v>36</v>
      </c>
      <c r="E13" s="8" t="s">
        <v>10</v>
      </c>
      <c r="F13" s="8" t="s">
        <v>18</v>
      </c>
      <c r="G13" s="17" t="s">
        <v>39</v>
      </c>
      <c r="H13" s="145">
        <v>320000</v>
      </c>
      <c r="I13" s="145">
        <f>323455.66+5041+11850</f>
        <v>340346.66</v>
      </c>
      <c r="J13" s="154">
        <f t="shared" si="1"/>
        <v>20346.659999999974</v>
      </c>
    </row>
    <row r="14" spans="1:10" ht="29.25" customHeight="1">
      <c r="A14" s="22" t="s">
        <v>23</v>
      </c>
      <c r="B14" s="12" t="s">
        <v>5</v>
      </c>
      <c r="C14" s="7" t="s">
        <v>11</v>
      </c>
      <c r="D14" s="7"/>
      <c r="E14" s="7"/>
      <c r="F14" s="7"/>
      <c r="G14" s="13"/>
      <c r="H14" s="142">
        <f>H15</f>
        <v>403851.54</v>
      </c>
      <c r="I14" s="142">
        <f>I15</f>
        <v>393755.96</v>
      </c>
      <c r="J14" s="151">
        <f t="shared" si="1"/>
        <v>-10095.579999999958</v>
      </c>
    </row>
    <row r="15" spans="1:10" ht="14.25" customHeight="1">
      <c r="A15" s="23" t="s">
        <v>19</v>
      </c>
      <c r="B15" s="14" t="s">
        <v>5</v>
      </c>
      <c r="C15" s="11" t="s">
        <v>11</v>
      </c>
      <c r="D15" s="11" t="s">
        <v>36</v>
      </c>
      <c r="E15" s="11" t="s">
        <v>18</v>
      </c>
      <c r="F15" s="11" t="s">
        <v>18</v>
      </c>
      <c r="G15" s="15"/>
      <c r="H15" s="143">
        <f>H16+H18+H20+H22</f>
        <v>403851.54</v>
      </c>
      <c r="I15" s="143">
        <f>I16+I18+I20+I22</f>
        <v>393755.96</v>
      </c>
      <c r="J15" s="152">
        <f t="shared" si="1"/>
        <v>-10095.579999999958</v>
      </c>
    </row>
    <row r="16" spans="1:10" ht="14.25" customHeight="1">
      <c r="A16" s="45" t="s">
        <v>2</v>
      </c>
      <c r="B16" s="42" t="s">
        <v>5</v>
      </c>
      <c r="C16" s="43" t="s">
        <v>11</v>
      </c>
      <c r="D16" s="43" t="s">
        <v>36</v>
      </c>
      <c r="E16" s="43" t="s">
        <v>11</v>
      </c>
      <c r="F16" s="43" t="s">
        <v>18</v>
      </c>
      <c r="G16" s="44"/>
      <c r="H16" s="144">
        <f>H17</f>
        <v>363851.54</v>
      </c>
      <c r="I16" s="144">
        <f>I17</f>
        <v>393755.96</v>
      </c>
      <c r="J16" s="153">
        <f t="shared" si="1"/>
        <v>29904.420000000042</v>
      </c>
    </row>
    <row r="17" spans="1:10" ht="12.75" customHeight="1">
      <c r="A17" s="79" t="s">
        <v>38</v>
      </c>
      <c r="B17" s="16" t="s">
        <v>5</v>
      </c>
      <c r="C17" s="8" t="s">
        <v>11</v>
      </c>
      <c r="D17" s="8" t="s">
        <v>36</v>
      </c>
      <c r="E17" s="8" t="s">
        <v>11</v>
      </c>
      <c r="F17" s="8" t="s">
        <v>18</v>
      </c>
      <c r="G17" s="17" t="s">
        <v>39</v>
      </c>
      <c r="H17" s="145">
        <f>430000-62034.5-4113.96</f>
        <v>363851.54</v>
      </c>
      <c r="I17" s="145">
        <f>383778.96+9977</f>
        <v>393755.96</v>
      </c>
      <c r="J17" s="154">
        <f t="shared" si="1"/>
        <v>29904.420000000042</v>
      </c>
    </row>
    <row r="18" spans="1:10" ht="77.25" customHeight="1">
      <c r="A18" s="48" t="s">
        <v>49</v>
      </c>
      <c r="B18" s="49" t="s">
        <v>5</v>
      </c>
      <c r="C18" s="43" t="s">
        <v>11</v>
      </c>
      <c r="D18" s="43" t="s">
        <v>36</v>
      </c>
      <c r="E18" s="43" t="s">
        <v>11</v>
      </c>
      <c r="F18" s="43" t="s">
        <v>5</v>
      </c>
      <c r="G18" s="44"/>
      <c r="H18" s="144">
        <f>H19</f>
        <v>10000</v>
      </c>
      <c r="I18" s="144">
        <f>I19</f>
        <v>0</v>
      </c>
      <c r="J18" s="153">
        <f t="shared" si="1"/>
        <v>-10000</v>
      </c>
    </row>
    <row r="19" spans="1:10" ht="14.25" customHeight="1">
      <c r="A19" s="79" t="s">
        <v>44</v>
      </c>
      <c r="B19" s="16" t="s">
        <v>5</v>
      </c>
      <c r="C19" s="8" t="s">
        <v>11</v>
      </c>
      <c r="D19" s="8" t="s">
        <v>36</v>
      </c>
      <c r="E19" s="8" t="s">
        <v>11</v>
      </c>
      <c r="F19" s="8" t="s">
        <v>5</v>
      </c>
      <c r="G19" s="17" t="s">
        <v>45</v>
      </c>
      <c r="H19" s="145">
        <v>10000</v>
      </c>
      <c r="I19" s="145"/>
      <c r="J19" s="154">
        <f t="shared" si="1"/>
        <v>-10000</v>
      </c>
    </row>
    <row r="20" spans="1:10" ht="30" customHeight="1">
      <c r="A20" s="50" t="s">
        <v>50</v>
      </c>
      <c r="B20" s="42" t="s">
        <v>5</v>
      </c>
      <c r="C20" s="43" t="s">
        <v>11</v>
      </c>
      <c r="D20" s="43" t="s">
        <v>36</v>
      </c>
      <c r="E20" s="43" t="s">
        <v>11</v>
      </c>
      <c r="F20" s="43" t="s">
        <v>8</v>
      </c>
      <c r="G20" s="44"/>
      <c r="H20" s="144">
        <f>H21</f>
        <v>10000</v>
      </c>
      <c r="I20" s="144">
        <f>I21</f>
        <v>0</v>
      </c>
      <c r="J20" s="153">
        <f t="shared" si="1"/>
        <v>-10000</v>
      </c>
    </row>
    <row r="21" spans="1:10" ht="16.5" customHeight="1">
      <c r="A21" s="79" t="s">
        <v>44</v>
      </c>
      <c r="B21" s="16" t="s">
        <v>5</v>
      </c>
      <c r="C21" s="8" t="s">
        <v>11</v>
      </c>
      <c r="D21" s="8" t="s">
        <v>36</v>
      </c>
      <c r="E21" s="8" t="s">
        <v>11</v>
      </c>
      <c r="F21" s="8" t="s">
        <v>8</v>
      </c>
      <c r="G21" s="17" t="s">
        <v>45</v>
      </c>
      <c r="H21" s="145">
        <v>10000</v>
      </c>
      <c r="I21" s="145"/>
      <c r="J21" s="154">
        <f t="shared" si="1"/>
        <v>-10000</v>
      </c>
    </row>
    <row r="22" spans="1:10" ht="36.75" customHeight="1">
      <c r="A22" s="50" t="s">
        <v>82</v>
      </c>
      <c r="B22" s="42" t="s">
        <v>5</v>
      </c>
      <c r="C22" s="43" t="s">
        <v>11</v>
      </c>
      <c r="D22" s="43" t="s">
        <v>36</v>
      </c>
      <c r="E22" s="43" t="s">
        <v>11</v>
      </c>
      <c r="F22" s="43" t="s">
        <v>8</v>
      </c>
      <c r="G22" s="44"/>
      <c r="H22" s="144">
        <f>H23</f>
        <v>20000</v>
      </c>
      <c r="I22" s="144">
        <f>I23</f>
        <v>0</v>
      </c>
      <c r="J22" s="153">
        <f t="shared" si="1"/>
        <v>-20000</v>
      </c>
    </row>
    <row r="23" spans="1:10" ht="16.5" customHeight="1">
      <c r="A23" s="79" t="s">
        <v>44</v>
      </c>
      <c r="B23" s="16" t="s">
        <v>5</v>
      </c>
      <c r="C23" s="8" t="s">
        <v>11</v>
      </c>
      <c r="D23" s="8" t="s">
        <v>36</v>
      </c>
      <c r="E23" s="8" t="s">
        <v>11</v>
      </c>
      <c r="F23" s="8" t="s">
        <v>10</v>
      </c>
      <c r="G23" s="17" t="s">
        <v>45</v>
      </c>
      <c r="H23" s="145">
        <v>20000</v>
      </c>
      <c r="I23" s="145"/>
      <c r="J23" s="154">
        <f t="shared" si="1"/>
        <v>-20000</v>
      </c>
    </row>
    <row r="24" spans="1:10" ht="12.75">
      <c r="A24" s="86" t="s">
        <v>56</v>
      </c>
      <c r="B24" s="87" t="s">
        <v>5</v>
      </c>
      <c r="C24" s="7" t="s">
        <v>57</v>
      </c>
      <c r="D24" s="7"/>
      <c r="E24" s="7"/>
      <c r="F24" s="7"/>
      <c r="G24" s="88"/>
      <c r="H24" s="142">
        <f>H25</f>
        <v>1200</v>
      </c>
      <c r="I24" s="142">
        <f>I25</f>
        <v>0</v>
      </c>
      <c r="J24" s="151">
        <f t="shared" si="1"/>
        <v>-1200</v>
      </c>
    </row>
    <row r="25" spans="1:10" ht="12.75">
      <c r="A25" s="89" t="s">
        <v>58</v>
      </c>
      <c r="B25" s="90" t="s">
        <v>5</v>
      </c>
      <c r="C25" s="35" t="s">
        <v>57</v>
      </c>
      <c r="D25" s="35" t="s">
        <v>59</v>
      </c>
      <c r="E25" s="35" t="s">
        <v>18</v>
      </c>
      <c r="F25" s="35" t="s">
        <v>18</v>
      </c>
      <c r="G25" s="91"/>
      <c r="H25" s="143">
        <f>H26</f>
        <v>1200</v>
      </c>
      <c r="I25" s="143">
        <f>I26</f>
        <v>0</v>
      </c>
      <c r="J25" s="152">
        <f t="shared" si="1"/>
        <v>-1200</v>
      </c>
    </row>
    <row r="26" spans="1:10" ht="30" customHeight="1">
      <c r="A26" s="92" t="s">
        <v>60</v>
      </c>
      <c r="B26" s="93" t="s">
        <v>5</v>
      </c>
      <c r="C26" s="8" t="s">
        <v>57</v>
      </c>
      <c r="D26" s="8" t="s">
        <v>59</v>
      </c>
      <c r="E26" s="9" t="s">
        <v>18</v>
      </c>
      <c r="F26" s="9" t="s">
        <v>18</v>
      </c>
      <c r="G26" s="94" t="s">
        <v>39</v>
      </c>
      <c r="H26" s="145">
        <v>1200</v>
      </c>
      <c r="I26" s="145"/>
      <c r="J26" s="154">
        <f t="shared" si="1"/>
        <v>-1200</v>
      </c>
    </row>
    <row r="27" spans="1:10" ht="15.75">
      <c r="A27" s="29" t="s">
        <v>25</v>
      </c>
      <c r="B27" s="30" t="s">
        <v>8</v>
      </c>
      <c r="C27" s="156"/>
      <c r="D27" s="156"/>
      <c r="E27" s="156"/>
      <c r="F27" s="156"/>
      <c r="G27" s="157"/>
      <c r="H27" s="146">
        <f aca="true" t="shared" si="2" ref="H27:I30">H28</f>
        <v>68000</v>
      </c>
      <c r="I27" s="146">
        <f t="shared" si="2"/>
        <v>68000</v>
      </c>
      <c r="J27" s="76">
        <f t="shared" si="1"/>
        <v>0</v>
      </c>
    </row>
    <row r="28" spans="1:10" ht="12.75">
      <c r="A28" s="22" t="s">
        <v>26</v>
      </c>
      <c r="B28" s="12" t="s">
        <v>8</v>
      </c>
      <c r="C28" s="7" t="s">
        <v>10</v>
      </c>
      <c r="D28" s="7"/>
      <c r="E28" s="7"/>
      <c r="F28" s="7"/>
      <c r="G28" s="13"/>
      <c r="H28" s="142">
        <f t="shared" si="2"/>
        <v>68000</v>
      </c>
      <c r="I28" s="142">
        <f t="shared" si="2"/>
        <v>68000</v>
      </c>
      <c r="J28" s="151">
        <f t="shared" si="1"/>
        <v>0</v>
      </c>
    </row>
    <row r="29" spans="1:10" ht="14.25" customHeight="1">
      <c r="A29" s="46" t="s">
        <v>19</v>
      </c>
      <c r="B29" s="34" t="s">
        <v>8</v>
      </c>
      <c r="C29" s="35" t="s">
        <v>10</v>
      </c>
      <c r="D29" s="35" t="s">
        <v>16</v>
      </c>
      <c r="E29" s="35" t="s">
        <v>18</v>
      </c>
      <c r="F29" s="35" t="s">
        <v>18</v>
      </c>
      <c r="G29" s="36"/>
      <c r="H29" s="143">
        <f t="shared" si="2"/>
        <v>68000</v>
      </c>
      <c r="I29" s="143">
        <f t="shared" si="2"/>
        <v>68000</v>
      </c>
      <c r="J29" s="152">
        <f t="shared" si="1"/>
        <v>0</v>
      </c>
    </row>
    <row r="30" spans="1:10" ht="25.5">
      <c r="A30" s="48" t="s">
        <v>27</v>
      </c>
      <c r="B30" s="49" t="s">
        <v>8</v>
      </c>
      <c r="C30" s="43" t="s">
        <v>10</v>
      </c>
      <c r="D30" s="43" t="s">
        <v>16</v>
      </c>
      <c r="E30" s="43" t="s">
        <v>40</v>
      </c>
      <c r="F30" s="43" t="s">
        <v>18</v>
      </c>
      <c r="G30" s="44"/>
      <c r="H30" s="144">
        <f t="shared" si="2"/>
        <v>68000</v>
      </c>
      <c r="I30" s="144">
        <f t="shared" si="2"/>
        <v>68000</v>
      </c>
      <c r="J30" s="153">
        <f t="shared" si="1"/>
        <v>0</v>
      </c>
    </row>
    <row r="31" spans="1:10" ht="12.75">
      <c r="A31" s="59" t="s">
        <v>38</v>
      </c>
      <c r="B31" s="47" t="s">
        <v>8</v>
      </c>
      <c r="C31" s="8" t="s">
        <v>10</v>
      </c>
      <c r="D31" s="8" t="s">
        <v>16</v>
      </c>
      <c r="E31" s="8" t="s">
        <v>40</v>
      </c>
      <c r="F31" s="8" t="s">
        <v>18</v>
      </c>
      <c r="G31" s="17" t="s">
        <v>39</v>
      </c>
      <c r="H31" s="145">
        <v>68000</v>
      </c>
      <c r="I31" s="145">
        <v>68000</v>
      </c>
      <c r="J31" s="154">
        <f t="shared" si="1"/>
        <v>0</v>
      </c>
    </row>
    <row r="32" spans="1:10" ht="15.75">
      <c r="A32" s="158" t="s">
        <v>90</v>
      </c>
      <c r="B32" s="159" t="s">
        <v>10</v>
      </c>
      <c r="C32" s="160"/>
      <c r="D32" s="161"/>
      <c r="E32" s="161"/>
      <c r="F32" s="161"/>
      <c r="G32" s="161"/>
      <c r="H32" s="162">
        <f>H33</f>
        <v>170500</v>
      </c>
      <c r="I32" s="162">
        <f>I33</f>
        <v>155000</v>
      </c>
      <c r="J32" s="76">
        <f t="shared" si="1"/>
        <v>-15500</v>
      </c>
    </row>
    <row r="33" spans="1:10" ht="12.75">
      <c r="A33" s="163" t="s">
        <v>91</v>
      </c>
      <c r="B33" s="164" t="s">
        <v>10</v>
      </c>
      <c r="C33" s="165" t="s">
        <v>62</v>
      </c>
      <c r="D33" s="166"/>
      <c r="E33" s="7"/>
      <c r="F33" s="7"/>
      <c r="G33" s="13"/>
      <c r="H33" s="167">
        <f>H34+H36</f>
        <v>170500</v>
      </c>
      <c r="I33" s="167">
        <f>I34+I36</f>
        <v>155000</v>
      </c>
      <c r="J33" s="151">
        <f t="shared" si="1"/>
        <v>-15500</v>
      </c>
    </row>
    <row r="34" spans="1:10" ht="25.5">
      <c r="A34" s="138" t="s">
        <v>92</v>
      </c>
      <c r="B34" s="168" t="s">
        <v>10</v>
      </c>
      <c r="C34" s="169" t="s">
        <v>62</v>
      </c>
      <c r="D34" s="169" t="s">
        <v>93</v>
      </c>
      <c r="E34" s="169" t="s">
        <v>11</v>
      </c>
      <c r="F34" s="169" t="s">
        <v>18</v>
      </c>
      <c r="G34" s="170"/>
      <c r="H34" s="171">
        <f>H35</f>
        <v>155000</v>
      </c>
      <c r="I34" s="171">
        <f>I35</f>
        <v>155000</v>
      </c>
      <c r="J34" s="153">
        <f t="shared" si="1"/>
        <v>0</v>
      </c>
    </row>
    <row r="35" spans="1:10" ht="12.75">
      <c r="A35" s="172" t="s">
        <v>38</v>
      </c>
      <c r="B35" s="173" t="s">
        <v>10</v>
      </c>
      <c r="C35" s="174" t="s">
        <v>62</v>
      </c>
      <c r="D35" s="174" t="s">
        <v>93</v>
      </c>
      <c r="E35" s="174" t="s">
        <v>11</v>
      </c>
      <c r="F35" s="174" t="s">
        <v>18</v>
      </c>
      <c r="G35" s="175" t="s">
        <v>39</v>
      </c>
      <c r="H35" s="176">
        <v>155000</v>
      </c>
      <c r="I35" s="176">
        <v>155000</v>
      </c>
      <c r="J35" s="154">
        <f t="shared" si="1"/>
        <v>0</v>
      </c>
    </row>
    <row r="36" spans="1:10" ht="25.5">
      <c r="A36" s="138" t="s">
        <v>94</v>
      </c>
      <c r="B36" s="168" t="s">
        <v>10</v>
      </c>
      <c r="C36" s="169" t="s">
        <v>62</v>
      </c>
      <c r="D36" s="169" t="s">
        <v>93</v>
      </c>
      <c r="E36" s="169" t="s">
        <v>11</v>
      </c>
      <c r="F36" s="169" t="s">
        <v>5</v>
      </c>
      <c r="G36" s="170"/>
      <c r="H36" s="171">
        <f>H37</f>
        <v>15500</v>
      </c>
      <c r="I36" s="171">
        <f>I37</f>
        <v>0</v>
      </c>
      <c r="J36" s="153">
        <f t="shared" si="1"/>
        <v>-15500</v>
      </c>
    </row>
    <row r="37" spans="1:10" ht="12.75">
      <c r="A37" s="172" t="s">
        <v>38</v>
      </c>
      <c r="B37" s="173" t="s">
        <v>10</v>
      </c>
      <c r="C37" s="174" t="s">
        <v>62</v>
      </c>
      <c r="D37" s="174" t="s">
        <v>93</v>
      </c>
      <c r="E37" s="174" t="s">
        <v>11</v>
      </c>
      <c r="F37" s="174" t="s">
        <v>5</v>
      </c>
      <c r="G37" s="175" t="s">
        <v>39</v>
      </c>
      <c r="H37" s="176">
        <v>15500</v>
      </c>
      <c r="I37" s="176"/>
      <c r="J37" s="154">
        <f t="shared" si="1"/>
        <v>-15500</v>
      </c>
    </row>
    <row r="38" spans="1:10" ht="15.75">
      <c r="A38" s="29" t="s">
        <v>81</v>
      </c>
      <c r="B38" s="107" t="s">
        <v>11</v>
      </c>
      <c r="C38" s="30"/>
      <c r="D38" s="156"/>
      <c r="E38" s="156"/>
      <c r="F38" s="156"/>
      <c r="G38" s="156"/>
      <c r="H38" s="287">
        <f>H39+H44</f>
        <v>1196456.5</v>
      </c>
      <c r="I38" s="146">
        <f>I39+I44</f>
        <v>657075.6799999999</v>
      </c>
      <c r="J38" s="76">
        <f t="shared" si="1"/>
        <v>-539380.8200000001</v>
      </c>
    </row>
    <row r="39" spans="1:10" ht="12.75">
      <c r="A39" s="163" t="s">
        <v>95</v>
      </c>
      <c r="B39" s="177" t="s">
        <v>11</v>
      </c>
      <c r="C39" s="166" t="s">
        <v>96</v>
      </c>
      <c r="D39" s="166"/>
      <c r="E39" s="166"/>
      <c r="F39" s="166"/>
      <c r="G39" s="178"/>
      <c r="H39" s="179">
        <f>H40+H42</f>
        <v>341100</v>
      </c>
      <c r="I39" s="179">
        <f>I40+I42</f>
        <v>336546.18</v>
      </c>
      <c r="J39" s="151">
        <f t="shared" si="1"/>
        <v>-4553.820000000007</v>
      </c>
    </row>
    <row r="40" spans="1:10" ht="12.75">
      <c r="A40" s="180" t="s">
        <v>97</v>
      </c>
      <c r="B40" s="181" t="s">
        <v>11</v>
      </c>
      <c r="C40" s="182" t="s">
        <v>96</v>
      </c>
      <c r="D40" s="182" t="s">
        <v>98</v>
      </c>
      <c r="E40" s="182" t="s">
        <v>99</v>
      </c>
      <c r="F40" s="182" t="s">
        <v>18</v>
      </c>
      <c r="G40" s="183"/>
      <c r="H40" s="184">
        <f>H41</f>
        <v>323000</v>
      </c>
      <c r="I40" s="184">
        <f>I41</f>
        <v>323000</v>
      </c>
      <c r="J40" s="153">
        <f t="shared" si="1"/>
        <v>0</v>
      </c>
    </row>
    <row r="41" spans="1:10" ht="12.75">
      <c r="A41" s="172" t="s">
        <v>38</v>
      </c>
      <c r="B41" s="185" t="s">
        <v>11</v>
      </c>
      <c r="C41" s="186" t="s">
        <v>96</v>
      </c>
      <c r="D41" s="186" t="s">
        <v>98</v>
      </c>
      <c r="E41" s="186" t="s">
        <v>99</v>
      </c>
      <c r="F41" s="186" t="s">
        <v>18</v>
      </c>
      <c r="G41" s="187" t="s">
        <v>39</v>
      </c>
      <c r="H41" s="188">
        <v>323000</v>
      </c>
      <c r="I41" s="188">
        <v>323000</v>
      </c>
      <c r="J41" s="154">
        <f t="shared" si="1"/>
        <v>0</v>
      </c>
    </row>
    <row r="42" spans="1:10" ht="25.5">
      <c r="A42" s="180" t="s">
        <v>100</v>
      </c>
      <c r="B42" s="181" t="s">
        <v>11</v>
      </c>
      <c r="C42" s="182" t="s">
        <v>96</v>
      </c>
      <c r="D42" s="182" t="s">
        <v>98</v>
      </c>
      <c r="E42" s="182" t="s">
        <v>99</v>
      </c>
      <c r="F42" s="182" t="s">
        <v>5</v>
      </c>
      <c r="G42" s="183"/>
      <c r="H42" s="184">
        <f>H43</f>
        <v>18100</v>
      </c>
      <c r="I42" s="184">
        <f>I43</f>
        <v>13546.18</v>
      </c>
      <c r="J42" s="153">
        <f t="shared" si="1"/>
        <v>-4553.82</v>
      </c>
    </row>
    <row r="43" spans="1:10" ht="12.75">
      <c r="A43" s="172" t="s">
        <v>38</v>
      </c>
      <c r="B43" s="185" t="s">
        <v>11</v>
      </c>
      <c r="C43" s="186" t="s">
        <v>96</v>
      </c>
      <c r="D43" s="186" t="s">
        <v>98</v>
      </c>
      <c r="E43" s="186" t="s">
        <v>99</v>
      </c>
      <c r="F43" s="186" t="s">
        <v>5</v>
      </c>
      <c r="G43" s="187" t="s">
        <v>39</v>
      </c>
      <c r="H43" s="188">
        <v>18100</v>
      </c>
      <c r="I43" s="188">
        <v>13546.18</v>
      </c>
      <c r="J43" s="154">
        <f t="shared" si="1"/>
        <v>-4553.82</v>
      </c>
    </row>
    <row r="44" spans="1:10" ht="12.75">
      <c r="A44" s="22" t="s">
        <v>80</v>
      </c>
      <c r="B44" s="12" t="s">
        <v>11</v>
      </c>
      <c r="C44" s="7" t="s">
        <v>79</v>
      </c>
      <c r="D44" s="7"/>
      <c r="E44" s="7"/>
      <c r="F44" s="7"/>
      <c r="G44" s="7"/>
      <c r="H44" s="142">
        <f>H45+H48</f>
        <v>855356.5</v>
      </c>
      <c r="I44" s="142">
        <f>I45+I48</f>
        <v>320529.5</v>
      </c>
      <c r="J44" s="151">
        <f t="shared" si="1"/>
        <v>-534827</v>
      </c>
    </row>
    <row r="45" spans="1:10" ht="12.75">
      <c r="A45" s="137" t="s">
        <v>83</v>
      </c>
      <c r="B45" s="34" t="s">
        <v>11</v>
      </c>
      <c r="C45" s="35" t="s">
        <v>79</v>
      </c>
      <c r="D45" s="35" t="s">
        <v>84</v>
      </c>
      <c r="E45" s="35" t="s">
        <v>18</v>
      </c>
      <c r="F45" s="35" t="s">
        <v>18</v>
      </c>
      <c r="G45" s="35"/>
      <c r="H45" s="143">
        <f>H46</f>
        <v>82356.5</v>
      </c>
      <c r="I45" s="143">
        <f>I46</f>
        <v>100529.5</v>
      </c>
      <c r="J45" s="152">
        <f t="shared" si="1"/>
        <v>18173</v>
      </c>
    </row>
    <row r="46" spans="1:10" ht="14.25" customHeight="1">
      <c r="A46" s="138" t="s">
        <v>107</v>
      </c>
      <c r="B46" s="49" t="s">
        <v>11</v>
      </c>
      <c r="C46" s="43" t="s">
        <v>79</v>
      </c>
      <c r="D46" s="43" t="s">
        <v>84</v>
      </c>
      <c r="E46" s="43" t="s">
        <v>18</v>
      </c>
      <c r="F46" s="43" t="s">
        <v>18</v>
      </c>
      <c r="G46" s="43"/>
      <c r="H46" s="144">
        <f>H47</f>
        <v>82356.5</v>
      </c>
      <c r="I46" s="144">
        <f>I47</f>
        <v>100529.5</v>
      </c>
      <c r="J46" s="153">
        <f t="shared" si="1"/>
        <v>18173</v>
      </c>
    </row>
    <row r="47" spans="1:10" ht="12.75">
      <c r="A47" s="139" t="s">
        <v>38</v>
      </c>
      <c r="B47" s="47" t="s">
        <v>11</v>
      </c>
      <c r="C47" s="8" t="s">
        <v>79</v>
      </c>
      <c r="D47" s="8" t="s">
        <v>84</v>
      </c>
      <c r="E47" s="8" t="s">
        <v>18</v>
      </c>
      <c r="F47" s="8" t="s">
        <v>18</v>
      </c>
      <c r="G47" s="8" t="s">
        <v>39</v>
      </c>
      <c r="H47" s="145">
        <f>20322+62034.5</f>
        <v>82356.5</v>
      </c>
      <c r="I47" s="145">
        <f>20322+62034.5+18173</f>
        <v>100529.5</v>
      </c>
      <c r="J47" s="154">
        <f t="shared" si="1"/>
        <v>18173</v>
      </c>
    </row>
    <row r="48" spans="1:10" ht="12.75">
      <c r="A48" s="214" t="s">
        <v>109</v>
      </c>
      <c r="B48" s="216" t="s">
        <v>11</v>
      </c>
      <c r="C48" s="191" t="s">
        <v>79</v>
      </c>
      <c r="D48" s="191" t="s">
        <v>93</v>
      </c>
      <c r="E48" s="191" t="s">
        <v>10</v>
      </c>
      <c r="F48" s="191" t="s">
        <v>18</v>
      </c>
      <c r="G48" s="191"/>
      <c r="H48" s="217">
        <f>H49</f>
        <v>773000</v>
      </c>
      <c r="I48" s="217">
        <f>I49</f>
        <v>220000</v>
      </c>
      <c r="J48" s="153">
        <f t="shared" si="1"/>
        <v>-553000</v>
      </c>
    </row>
    <row r="49" spans="1:10" ht="12.75">
      <c r="A49" s="215" t="s">
        <v>38</v>
      </c>
      <c r="B49" s="218" t="s">
        <v>11</v>
      </c>
      <c r="C49" s="193" t="s">
        <v>79</v>
      </c>
      <c r="D49" s="193" t="s">
        <v>93</v>
      </c>
      <c r="E49" s="193" t="s">
        <v>10</v>
      </c>
      <c r="F49" s="193" t="s">
        <v>18</v>
      </c>
      <c r="G49" s="193" t="s">
        <v>39</v>
      </c>
      <c r="H49" s="219">
        <v>773000</v>
      </c>
      <c r="I49" s="219">
        <v>220000</v>
      </c>
      <c r="J49" s="154">
        <f t="shared" si="1"/>
        <v>-553000</v>
      </c>
    </row>
    <row r="50" spans="1:10" ht="15.75">
      <c r="A50" s="29" t="s">
        <v>22</v>
      </c>
      <c r="B50" s="33" t="s">
        <v>7</v>
      </c>
      <c r="C50" s="31"/>
      <c r="D50" s="31"/>
      <c r="E50" s="31"/>
      <c r="F50" s="31"/>
      <c r="G50" s="32"/>
      <c r="H50" s="146">
        <f>H51+H56+H60</f>
        <v>288102</v>
      </c>
      <c r="I50" s="146">
        <f>I51+I56+I60</f>
        <v>285972.74</v>
      </c>
      <c r="J50" s="76">
        <f t="shared" si="1"/>
        <v>-2129.2600000000093</v>
      </c>
    </row>
    <row r="51" spans="1:10" ht="12.75">
      <c r="A51" s="24" t="s">
        <v>101</v>
      </c>
      <c r="B51" s="20" t="s">
        <v>7</v>
      </c>
      <c r="C51" s="10" t="s">
        <v>5</v>
      </c>
      <c r="D51" s="7"/>
      <c r="E51" s="7"/>
      <c r="F51" s="7"/>
      <c r="G51" s="21"/>
      <c r="H51" s="77">
        <f>H52+H55+H57</f>
        <v>110678.25</v>
      </c>
      <c r="I51" s="77">
        <f>I52+I55+I57</f>
        <v>110678.25</v>
      </c>
      <c r="J51" s="151">
        <f t="shared" si="1"/>
        <v>0</v>
      </c>
    </row>
    <row r="52" spans="1:10" ht="25.5">
      <c r="A52" s="194" t="s">
        <v>92</v>
      </c>
      <c r="B52" s="195" t="s">
        <v>7</v>
      </c>
      <c r="C52" s="196" t="s">
        <v>5</v>
      </c>
      <c r="D52" s="196" t="s">
        <v>93</v>
      </c>
      <c r="E52" s="196" t="s">
        <v>11</v>
      </c>
      <c r="F52" s="196" t="s">
        <v>18</v>
      </c>
      <c r="G52" s="196"/>
      <c r="H52" s="197">
        <f>H53</f>
        <v>100616</v>
      </c>
      <c r="I52" s="197">
        <f>I53</f>
        <v>100616</v>
      </c>
      <c r="J52" s="152">
        <f t="shared" si="1"/>
        <v>0</v>
      </c>
    </row>
    <row r="53" spans="1:10" ht="12.75">
      <c r="A53" s="192" t="s">
        <v>38</v>
      </c>
      <c r="B53" s="185" t="s">
        <v>7</v>
      </c>
      <c r="C53" s="193" t="s">
        <v>5</v>
      </c>
      <c r="D53" s="193" t="s">
        <v>93</v>
      </c>
      <c r="E53" s="193" t="s">
        <v>11</v>
      </c>
      <c r="F53" s="193" t="s">
        <v>18</v>
      </c>
      <c r="G53" s="193" t="s">
        <v>39</v>
      </c>
      <c r="H53" s="188">
        <v>100616</v>
      </c>
      <c r="I53" s="188">
        <v>100616</v>
      </c>
      <c r="J53" s="154">
        <f t="shared" si="1"/>
        <v>0</v>
      </c>
    </row>
    <row r="54" spans="1:10" ht="25.5">
      <c r="A54" s="189" t="s">
        <v>94</v>
      </c>
      <c r="B54" s="190" t="s">
        <v>7</v>
      </c>
      <c r="C54" s="191" t="s">
        <v>5</v>
      </c>
      <c r="D54" s="191" t="s">
        <v>93</v>
      </c>
      <c r="E54" s="191" t="s">
        <v>11</v>
      </c>
      <c r="F54" s="191" t="s">
        <v>5</v>
      </c>
      <c r="G54" s="191"/>
      <c r="H54" s="184">
        <f>H55</f>
        <v>10062.25</v>
      </c>
      <c r="I54" s="184">
        <f>I55</f>
        <v>10062.25</v>
      </c>
      <c r="J54" s="153">
        <f t="shared" si="1"/>
        <v>0</v>
      </c>
    </row>
    <row r="55" spans="1:10" ht="12.75">
      <c r="A55" s="172" t="s">
        <v>38</v>
      </c>
      <c r="B55" s="185" t="s">
        <v>7</v>
      </c>
      <c r="C55" s="193" t="s">
        <v>5</v>
      </c>
      <c r="D55" s="193" t="s">
        <v>93</v>
      </c>
      <c r="E55" s="193" t="s">
        <v>11</v>
      </c>
      <c r="F55" s="193" t="s">
        <v>5</v>
      </c>
      <c r="G55" s="193" t="s">
        <v>39</v>
      </c>
      <c r="H55" s="188">
        <v>10062.25</v>
      </c>
      <c r="I55" s="188">
        <v>10062.25</v>
      </c>
      <c r="J55" s="154">
        <f t="shared" si="1"/>
        <v>0</v>
      </c>
    </row>
    <row r="56" spans="1:10" ht="12.75">
      <c r="A56" s="108" t="s">
        <v>70</v>
      </c>
      <c r="B56" s="109" t="s">
        <v>7</v>
      </c>
      <c r="C56" s="10" t="s">
        <v>8</v>
      </c>
      <c r="D56" s="7"/>
      <c r="E56" s="7"/>
      <c r="F56" s="7"/>
      <c r="G56" s="110"/>
      <c r="H56" s="142">
        <f aca="true" t="shared" si="3" ref="H56:I58">H57</f>
        <v>0</v>
      </c>
      <c r="I56" s="142">
        <f t="shared" si="3"/>
        <v>0</v>
      </c>
      <c r="J56" s="151">
        <f t="shared" si="1"/>
        <v>0</v>
      </c>
    </row>
    <row r="57" spans="1:10" ht="12.75">
      <c r="A57" s="111" t="s">
        <v>72</v>
      </c>
      <c r="B57" s="112" t="s">
        <v>7</v>
      </c>
      <c r="C57" s="113" t="s">
        <v>8</v>
      </c>
      <c r="D57" s="114" t="s">
        <v>73</v>
      </c>
      <c r="E57" s="113" t="s">
        <v>0</v>
      </c>
      <c r="F57" s="113" t="s">
        <v>0</v>
      </c>
      <c r="G57" s="115"/>
      <c r="H57" s="147">
        <f t="shared" si="3"/>
        <v>0</v>
      </c>
      <c r="I57" s="147">
        <f t="shared" si="3"/>
        <v>0</v>
      </c>
      <c r="J57" s="152">
        <f t="shared" si="1"/>
        <v>0</v>
      </c>
    </row>
    <row r="58" spans="1:10" ht="12.75">
      <c r="A58" s="117" t="s">
        <v>74</v>
      </c>
      <c r="B58" s="118" t="s">
        <v>7</v>
      </c>
      <c r="C58" s="119" t="s">
        <v>8</v>
      </c>
      <c r="D58" s="120" t="s">
        <v>73</v>
      </c>
      <c r="E58" s="120" t="s">
        <v>7</v>
      </c>
      <c r="F58" s="120" t="s">
        <v>18</v>
      </c>
      <c r="G58" s="121"/>
      <c r="H58" s="148">
        <f t="shared" si="3"/>
        <v>0</v>
      </c>
      <c r="I58" s="148">
        <f t="shared" si="3"/>
        <v>0</v>
      </c>
      <c r="J58" s="153">
        <f t="shared" si="1"/>
        <v>0</v>
      </c>
    </row>
    <row r="59" spans="1:10" ht="12.75">
      <c r="A59" s="92" t="s">
        <v>38</v>
      </c>
      <c r="B59" s="122" t="s">
        <v>7</v>
      </c>
      <c r="C59" s="123" t="s">
        <v>8</v>
      </c>
      <c r="D59" s="124" t="s">
        <v>73</v>
      </c>
      <c r="E59" s="124" t="s">
        <v>7</v>
      </c>
      <c r="F59" s="124" t="s">
        <v>18</v>
      </c>
      <c r="G59" s="125" t="s">
        <v>39</v>
      </c>
      <c r="H59" s="149">
        <v>0</v>
      </c>
      <c r="I59" s="149">
        <v>0</v>
      </c>
      <c r="J59" s="154">
        <f t="shared" si="1"/>
        <v>0</v>
      </c>
    </row>
    <row r="60" spans="1:10" ht="12.75">
      <c r="A60" s="24" t="s">
        <v>33</v>
      </c>
      <c r="B60" s="20" t="s">
        <v>7</v>
      </c>
      <c r="C60" s="10" t="s">
        <v>10</v>
      </c>
      <c r="D60" s="7"/>
      <c r="E60" s="7"/>
      <c r="F60" s="7"/>
      <c r="G60" s="21"/>
      <c r="H60" s="142">
        <f>H61+H64+H66+H68</f>
        <v>177423.75</v>
      </c>
      <c r="I60" s="142">
        <f>I61+I64+I66+I68</f>
        <v>175294.49</v>
      </c>
      <c r="J60" s="151">
        <f t="shared" si="1"/>
        <v>-2129.2600000000093</v>
      </c>
    </row>
    <row r="61" spans="1:10" ht="12.75">
      <c r="A61" s="198" t="s">
        <v>102</v>
      </c>
      <c r="B61" s="96" t="s">
        <v>7</v>
      </c>
      <c r="C61" s="11" t="s">
        <v>10</v>
      </c>
      <c r="D61" s="199" t="s">
        <v>103</v>
      </c>
      <c r="E61" s="199" t="s">
        <v>18</v>
      </c>
      <c r="F61" s="199" t="s">
        <v>18</v>
      </c>
      <c r="G61" s="15"/>
      <c r="H61" s="74">
        <f>H62</f>
        <v>111223.75</v>
      </c>
      <c r="I61" s="74">
        <f>I62</f>
        <v>111223.75</v>
      </c>
      <c r="J61" s="152">
        <f t="shared" si="1"/>
        <v>0</v>
      </c>
    </row>
    <row r="62" spans="1:10" ht="12.75">
      <c r="A62" s="200" t="s">
        <v>104</v>
      </c>
      <c r="B62" s="201" t="s">
        <v>7</v>
      </c>
      <c r="C62" s="202" t="s">
        <v>10</v>
      </c>
      <c r="D62" s="43" t="s">
        <v>103</v>
      </c>
      <c r="E62" s="43" t="s">
        <v>7</v>
      </c>
      <c r="F62" s="43" t="s">
        <v>18</v>
      </c>
      <c r="G62" s="203"/>
      <c r="H62" s="72">
        <f>H63</f>
        <v>111223.75</v>
      </c>
      <c r="I62" s="72">
        <f>I63</f>
        <v>111223.75</v>
      </c>
      <c r="J62" s="153">
        <f t="shared" si="1"/>
        <v>0</v>
      </c>
    </row>
    <row r="63" spans="1:10" ht="12.75">
      <c r="A63" s="204" t="s">
        <v>38</v>
      </c>
      <c r="B63" s="205" t="s">
        <v>7</v>
      </c>
      <c r="C63" s="206" t="s">
        <v>10</v>
      </c>
      <c r="D63" s="207" t="s">
        <v>103</v>
      </c>
      <c r="E63" s="207" t="s">
        <v>7</v>
      </c>
      <c r="F63" s="207" t="s">
        <v>18</v>
      </c>
      <c r="G63" s="208" t="s">
        <v>39</v>
      </c>
      <c r="H63" s="73">
        <v>111223.75</v>
      </c>
      <c r="I63" s="73">
        <v>111223.75</v>
      </c>
      <c r="J63" s="154">
        <f t="shared" si="1"/>
        <v>0</v>
      </c>
    </row>
    <row r="64" spans="1:10" ht="25.5">
      <c r="A64" s="209" t="s">
        <v>92</v>
      </c>
      <c r="B64" s="210" t="s">
        <v>7</v>
      </c>
      <c r="C64" s="211" t="s">
        <v>10</v>
      </c>
      <c r="D64" s="11" t="s">
        <v>93</v>
      </c>
      <c r="E64" s="11" t="s">
        <v>11</v>
      </c>
      <c r="F64" s="11" t="s">
        <v>18</v>
      </c>
      <c r="G64" s="211"/>
      <c r="H64" s="116">
        <f>H65</f>
        <v>20000</v>
      </c>
      <c r="I64" s="116">
        <f>I65</f>
        <v>20000</v>
      </c>
      <c r="J64" s="152">
        <f t="shared" si="1"/>
        <v>0</v>
      </c>
    </row>
    <row r="65" spans="1:10" ht="12.75">
      <c r="A65" s="172" t="s">
        <v>38</v>
      </c>
      <c r="B65" s="212" t="s">
        <v>7</v>
      </c>
      <c r="C65" s="123" t="s">
        <v>10</v>
      </c>
      <c r="D65" s="124" t="s">
        <v>93</v>
      </c>
      <c r="E65" s="124" t="s">
        <v>11</v>
      </c>
      <c r="F65" s="124" t="s">
        <v>18</v>
      </c>
      <c r="G65" s="123" t="s">
        <v>39</v>
      </c>
      <c r="H65" s="126">
        <v>20000</v>
      </c>
      <c r="I65" s="126">
        <v>20000</v>
      </c>
      <c r="J65" s="154">
        <f t="shared" si="1"/>
        <v>0</v>
      </c>
    </row>
    <row r="66" spans="1:10" ht="25.5">
      <c r="A66" s="209" t="s">
        <v>94</v>
      </c>
      <c r="B66" s="210" t="s">
        <v>7</v>
      </c>
      <c r="C66" s="211" t="s">
        <v>10</v>
      </c>
      <c r="D66" s="11" t="s">
        <v>93</v>
      </c>
      <c r="E66" s="11" t="s">
        <v>11</v>
      </c>
      <c r="F66" s="11" t="s">
        <v>5</v>
      </c>
      <c r="G66" s="211"/>
      <c r="H66" s="116">
        <f>H67</f>
        <v>2000</v>
      </c>
      <c r="I66" s="116">
        <f>I67</f>
        <v>2878</v>
      </c>
      <c r="J66" s="152">
        <f t="shared" si="1"/>
        <v>878</v>
      </c>
    </row>
    <row r="67" spans="1:10" ht="12.75">
      <c r="A67" s="172" t="s">
        <v>38</v>
      </c>
      <c r="B67" s="212" t="s">
        <v>7</v>
      </c>
      <c r="C67" s="123" t="s">
        <v>10</v>
      </c>
      <c r="D67" s="124" t="s">
        <v>93</v>
      </c>
      <c r="E67" s="124" t="s">
        <v>11</v>
      </c>
      <c r="F67" s="124" t="s">
        <v>5</v>
      </c>
      <c r="G67" s="123" t="s">
        <v>39</v>
      </c>
      <c r="H67" s="126">
        <v>2000</v>
      </c>
      <c r="I67" s="126">
        <v>2878</v>
      </c>
      <c r="J67" s="154">
        <f t="shared" si="1"/>
        <v>878</v>
      </c>
    </row>
    <row r="68" spans="1:10" ht="12.75">
      <c r="A68" s="106" t="s">
        <v>33</v>
      </c>
      <c r="B68" s="105" t="s">
        <v>7</v>
      </c>
      <c r="C68" s="54" t="s">
        <v>10</v>
      </c>
      <c r="D68" s="55" t="s">
        <v>34</v>
      </c>
      <c r="E68" s="55" t="s">
        <v>18</v>
      </c>
      <c r="F68" s="55" t="s">
        <v>18</v>
      </c>
      <c r="G68" s="56"/>
      <c r="H68" s="143">
        <f>H69+H71+H73</f>
        <v>44200</v>
      </c>
      <c r="I68" s="143">
        <f>I69+I71+I73</f>
        <v>41192.74</v>
      </c>
      <c r="J68" s="152">
        <f t="shared" si="1"/>
        <v>-3007.260000000002</v>
      </c>
    </row>
    <row r="69" spans="1:10" ht="12.75">
      <c r="A69" s="57" t="s">
        <v>35</v>
      </c>
      <c r="B69" s="52" t="s">
        <v>7</v>
      </c>
      <c r="C69" s="51" t="s">
        <v>10</v>
      </c>
      <c r="D69" s="43" t="s">
        <v>34</v>
      </c>
      <c r="E69" s="51" t="s">
        <v>5</v>
      </c>
      <c r="F69" s="51" t="s">
        <v>0</v>
      </c>
      <c r="G69" s="53"/>
      <c r="H69" s="144">
        <f>H70</f>
        <v>30000</v>
      </c>
      <c r="I69" s="144">
        <f>I70</f>
        <v>30000</v>
      </c>
      <c r="J69" s="153">
        <f t="shared" si="1"/>
        <v>0</v>
      </c>
    </row>
    <row r="70" spans="1:10" ht="12.75">
      <c r="A70" s="59" t="s">
        <v>38</v>
      </c>
      <c r="B70" s="58" t="s">
        <v>7</v>
      </c>
      <c r="C70" s="9" t="s">
        <v>10</v>
      </c>
      <c r="D70" s="8" t="s">
        <v>34</v>
      </c>
      <c r="E70" s="8" t="s">
        <v>5</v>
      </c>
      <c r="F70" s="8" t="s">
        <v>18</v>
      </c>
      <c r="G70" s="19" t="s">
        <v>39</v>
      </c>
      <c r="H70" s="145">
        <v>30000</v>
      </c>
      <c r="I70" s="145">
        <v>30000</v>
      </c>
      <c r="J70" s="154">
        <f t="shared" si="1"/>
        <v>0</v>
      </c>
    </row>
    <row r="71" spans="1:10" ht="25.5">
      <c r="A71" s="50" t="s">
        <v>41</v>
      </c>
      <c r="B71" s="52" t="s">
        <v>7</v>
      </c>
      <c r="C71" s="51" t="s">
        <v>10</v>
      </c>
      <c r="D71" s="43" t="s">
        <v>34</v>
      </c>
      <c r="E71" s="43" t="s">
        <v>8</v>
      </c>
      <c r="F71" s="43" t="s">
        <v>18</v>
      </c>
      <c r="G71" s="53"/>
      <c r="H71" s="144">
        <f>H72</f>
        <v>14200</v>
      </c>
      <c r="I71" s="144">
        <f>I72</f>
        <v>11192.74</v>
      </c>
      <c r="J71" s="153">
        <f t="shared" si="1"/>
        <v>-3007.26</v>
      </c>
    </row>
    <row r="72" spans="1:10" ht="12.75">
      <c r="A72" s="59" t="s">
        <v>38</v>
      </c>
      <c r="B72" s="58" t="s">
        <v>7</v>
      </c>
      <c r="C72" s="9" t="s">
        <v>10</v>
      </c>
      <c r="D72" s="8" t="s">
        <v>34</v>
      </c>
      <c r="E72" s="8" t="s">
        <v>8</v>
      </c>
      <c r="F72" s="8" t="s">
        <v>18</v>
      </c>
      <c r="G72" s="19" t="s">
        <v>39</v>
      </c>
      <c r="H72" s="145">
        <v>14200</v>
      </c>
      <c r="I72" s="145">
        <v>11192.74</v>
      </c>
      <c r="J72" s="154">
        <f t="shared" si="1"/>
        <v>-3007.26</v>
      </c>
    </row>
    <row r="73" spans="1:10" ht="12.75">
      <c r="A73" s="127" t="s">
        <v>75</v>
      </c>
      <c r="B73" s="128" t="s">
        <v>7</v>
      </c>
      <c r="C73" s="51" t="s">
        <v>10</v>
      </c>
      <c r="D73" s="43" t="s">
        <v>34</v>
      </c>
      <c r="E73" s="43" t="s">
        <v>7</v>
      </c>
      <c r="F73" s="43" t="s">
        <v>18</v>
      </c>
      <c r="G73" s="53"/>
      <c r="H73" s="144">
        <f>H74</f>
        <v>0</v>
      </c>
      <c r="I73" s="144">
        <f>I74</f>
        <v>0</v>
      </c>
      <c r="J73" s="153">
        <f t="shared" si="1"/>
        <v>0</v>
      </c>
    </row>
    <row r="74" spans="1:10" ht="12.75">
      <c r="A74" s="129" t="s">
        <v>38</v>
      </c>
      <c r="B74" s="58" t="s">
        <v>7</v>
      </c>
      <c r="C74" s="9" t="s">
        <v>10</v>
      </c>
      <c r="D74" s="8" t="s">
        <v>34</v>
      </c>
      <c r="E74" s="8" t="s">
        <v>7</v>
      </c>
      <c r="F74" s="8" t="s">
        <v>18</v>
      </c>
      <c r="G74" s="19" t="s">
        <v>39</v>
      </c>
      <c r="H74" s="145">
        <v>0</v>
      </c>
      <c r="I74" s="145">
        <v>0</v>
      </c>
      <c r="J74" s="154">
        <f t="shared" si="1"/>
        <v>0</v>
      </c>
    </row>
    <row r="75" spans="1:10" ht="15.75">
      <c r="A75" s="29" t="s">
        <v>51</v>
      </c>
      <c r="B75" s="30" t="s">
        <v>6</v>
      </c>
      <c r="C75" s="31"/>
      <c r="D75" s="31"/>
      <c r="E75" s="31"/>
      <c r="F75" s="31"/>
      <c r="G75" s="32"/>
      <c r="H75" s="146">
        <f>H76</f>
        <v>369000</v>
      </c>
      <c r="I75" s="146">
        <f>I76</f>
        <v>369000</v>
      </c>
      <c r="J75" s="76">
        <f t="shared" si="1"/>
        <v>0</v>
      </c>
    </row>
    <row r="76" spans="1:10" ht="12.75">
      <c r="A76" s="24" t="s">
        <v>21</v>
      </c>
      <c r="B76" s="18" t="s">
        <v>6</v>
      </c>
      <c r="C76" s="7" t="s">
        <v>5</v>
      </c>
      <c r="D76" s="7"/>
      <c r="E76" s="7"/>
      <c r="F76" s="7"/>
      <c r="G76" s="13"/>
      <c r="H76" s="142">
        <f>H77+H80+H83</f>
        <v>369000</v>
      </c>
      <c r="I76" s="142">
        <f>I77+I80+I83</f>
        <v>369000</v>
      </c>
      <c r="J76" s="151">
        <f t="shared" si="1"/>
        <v>0</v>
      </c>
    </row>
    <row r="77" spans="1:10" ht="12.75">
      <c r="A77" s="23" t="s">
        <v>52</v>
      </c>
      <c r="B77" s="14" t="s">
        <v>6</v>
      </c>
      <c r="C77" s="11" t="s">
        <v>5</v>
      </c>
      <c r="D77" s="11" t="s">
        <v>17</v>
      </c>
      <c r="E77" s="11" t="s">
        <v>18</v>
      </c>
      <c r="F77" s="11" t="s">
        <v>18</v>
      </c>
      <c r="G77" s="15"/>
      <c r="H77" s="143">
        <f>H78</f>
        <v>312000</v>
      </c>
      <c r="I77" s="143">
        <f>I78</f>
        <v>312000</v>
      </c>
      <c r="J77" s="152">
        <f t="shared" si="1"/>
        <v>0</v>
      </c>
    </row>
    <row r="78" spans="1:10" ht="12.75">
      <c r="A78" s="45" t="s">
        <v>1</v>
      </c>
      <c r="B78" s="42" t="s">
        <v>6</v>
      </c>
      <c r="C78" s="43" t="s">
        <v>5</v>
      </c>
      <c r="D78" s="43" t="s">
        <v>17</v>
      </c>
      <c r="E78" s="43" t="s">
        <v>42</v>
      </c>
      <c r="F78" s="43" t="s">
        <v>18</v>
      </c>
      <c r="G78" s="44"/>
      <c r="H78" s="144">
        <f>H79</f>
        <v>312000</v>
      </c>
      <c r="I78" s="144">
        <f>I79</f>
        <v>312000</v>
      </c>
      <c r="J78" s="153">
        <f t="shared" si="1"/>
        <v>0</v>
      </c>
    </row>
    <row r="79" spans="1:10" ht="24.75" customHeight="1">
      <c r="A79" s="140" t="s">
        <v>86</v>
      </c>
      <c r="B79" s="63" t="s">
        <v>6</v>
      </c>
      <c r="C79" s="64" t="s">
        <v>5</v>
      </c>
      <c r="D79" s="64" t="s">
        <v>17</v>
      </c>
      <c r="E79" s="64" t="s">
        <v>42</v>
      </c>
      <c r="F79" s="64" t="s">
        <v>18</v>
      </c>
      <c r="G79" s="65" t="s">
        <v>85</v>
      </c>
      <c r="H79" s="150">
        <v>312000</v>
      </c>
      <c r="I79" s="150">
        <v>312000</v>
      </c>
      <c r="J79" s="154">
        <f t="shared" si="1"/>
        <v>0</v>
      </c>
    </row>
    <row r="80" spans="1:10" ht="12.75">
      <c r="A80" s="81" t="s">
        <v>53</v>
      </c>
      <c r="B80" s="14" t="s">
        <v>6</v>
      </c>
      <c r="C80" s="11" t="s">
        <v>5</v>
      </c>
      <c r="D80" s="11" t="s">
        <v>54</v>
      </c>
      <c r="E80" s="11" t="s">
        <v>18</v>
      </c>
      <c r="F80" s="11" t="s">
        <v>18</v>
      </c>
      <c r="G80" s="15"/>
      <c r="H80" s="143">
        <f>H81</f>
        <v>10000</v>
      </c>
      <c r="I80" s="143">
        <f>I81</f>
        <v>10000</v>
      </c>
      <c r="J80" s="152">
        <f t="shared" si="1"/>
        <v>0</v>
      </c>
    </row>
    <row r="81" spans="1:10" ht="24.75" customHeight="1">
      <c r="A81" s="48" t="s">
        <v>55</v>
      </c>
      <c r="B81" s="82" t="s">
        <v>6</v>
      </c>
      <c r="C81" s="43" t="s">
        <v>5</v>
      </c>
      <c r="D81" s="43" t="s">
        <v>54</v>
      </c>
      <c r="E81" s="43" t="s">
        <v>18</v>
      </c>
      <c r="F81" s="43" t="s">
        <v>5</v>
      </c>
      <c r="G81" s="43"/>
      <c r="H81" s="144">
        <f>H82</f>
        <v>10000</v>
      </c>
      <c r="I81" s="144">
        <f>I82</f>
        <v>10000</v>
      </c>
      <c r="J81" s="153">
        <f t="shared" si="1"/>
        <v>0</v>
      </c>
    </row>
    <row r="82" spans="1:10" ht="12.75">
      <c r="A82" s="79" t="s">
        <v>44</v>
      </c>
      <c r="B82" s="83" t="s">
        <v>6</v>
      </c>
      <c r="C82" s="8" t="s">
        <v>5</v>
      </c>
      <c r="D82" s="8" t="s">
        <v>54</v>
      </c>
      <c r="E82" s="8" t="s">
        <v>18</v>
      </c>
      <c r="F82" s="8" t="s">
        <v>5</v>
      </c>
      <c r="G82" s="8" t="s">
        <v>45</v>
      </c>
      <c r="H82" s="145">
        <v>10000</v>
      </c>
      <c r="I82" s="145">
        <v>10000</v>
      </c>
      <c r="J82" s="154">
        <f t="shared" si="1"/>
        <v>0</v>
      </c>
    </row>
    <row r="83" spans="1:10" ht="25.5">
      <c r="A83" s="209" t="s">
        <v>92</v>
      </c>
      <c r="B83" s="210" t="s">
        <v>6</v>
      </c>
      <c r="C83" s="211" t="s">
        <v>5</v>
      </c>
      <c r="D83" s="11" t="s">
        <v>93</v>
      </c>
      <c r="E83" s="11" t="s">
        <v>11</v>
      </c>
      <c r="F83" s="11" t="s">
        <v>18</v>
      </c>
      <c r="G83" s="211"/>
      <c r="H83" s="116">
        <f>H84</f>
        <v>47000</v>
      </c>
      <c r="I83" s="116">
        <f>I84</f>
        <v>47000</v>
      </c>
      <c r="J83" s="152">
        <f>I83-H83</f>
        <v>0</v>
      </c>
    </row>
    <row r="84" spans="1:10" ht="12.75">
      <c r="A84" s="79" t="s">
        <v>44</v>
      </c>
      <c r="B84" s="83" t="s">
        <v>6</v>
      </c>
      <c r="C84" s="8" t="s">
        <v>5</v>
      </c>
      <c r="D84" s="8" t="s">
        <v>93</v>
      </c>
      <c r="E84" s="8" t="s">
        <v>11</v>
      </c>
      <c r="F84" s="8" t="s">
        <v>18</v>
      </c>
      <c r="G84" s="8" t="s">
        <v>45</v>
      </c>
      <c r="H84" s="145">
        <v>47000</v>
      </c>
      <c r="I84" s="145">
        <v>47000</v>
      </c>
      <c r="J84" s="154">
        <f>I84-H84</f>
        <v>0</v>
      </c>
    </row>
    <row r="85" spans="1:10" ht="15.75">
      <c r="A85" s="102" t="s">
        <v>69</v>
      </c>
      <c r="B85" s="103" t="s">
        <v>62</v>
      </c>
      <c r="C85" s="31"/>
      <c r="D85" s="31"/>
      <c r="E85" s="31"/>
      <c r="F85" s="31"/>
      <c r="G85" s="104"/>
      <c r="H85" s="146">
        <f aca="true" t="shared" si="4" ref="H85:I88">H86</f>
        <v>84113.96</v>
      </c>
      <c r="I85" s="146">
        <f t="shared" si="4"/>
        <v>84113.96</v>
      </c>
      <c r="J85" s="76">
        <f t="shared" si="1"/>
        <v>0</v>
      </c>
    </row>
    <row r="86" spans="1:10" ht="12.75">
      <c r="A86" s="86" t="s">
        <v>61</v>
      </c>
      <c r="B86" s="87" t="s">
        <v>62</v>
      </c>
      <c r="C86" s="7" t="s">
        <v>5</v>
      </c>
      <c r="D86" s="7"/>
      <c r="E86" s="7"/>
      <c r="F86" s="7"/>
      <c r="G86" s="88"/>
      <c r="H86" s="142">
        <f t="shared" si="4"/>
        <v>84113.96</v>
      </c>
      <c r="I86" s="142">
        <f t="shared" si="4"/>
        <v>84113.96</v>
      </c>
      <c r="J86" s="151">
        <f t="shared" si="1"/>
        <v>0</v>
      </c>
    </row>
    <row r="87" spans="1:10" ht="12.75">
      <c r="A87" s="95" t="s">
        <v>63</v>
      </c>
      <c r="B87" s="96" t="s">
        <v>62</v>
      </c>
      <c r="C87" s="11" t="s">
        <v>5</v>
      </c>
      <c r="D87" s="11" t="s">
        <v>64</v>
      </c>
      <c r="E87" s="11" t="s">
        <v>18</v>
      </c>
      <c r="F87" s="11" t="s">
        <v>18</v>
      </c>
      <c r="G87" s="97"/>
      <c r="H87" s="143">
        <f t="shared" si="4"/>
        <v>84113.96</v>
      </c>
      <c r="I87" s="143">
        <f t="shared" si="4"/>
        <v>84113.96</v>
      </c>
      <c r="J87" s="152">
        <f t="shared" si="1"/>
        <v>0</v>
      </c>
    </row>
    <row r="88" spans="1:10" ht="12.75">
      <c r="A88" s="98" t="s">
        <v>65</v>
      </c>
      <c r="B88" s="49" t="s">
        <v>62</v>
      </c>
      <c r="C88" s="43" t="s">
        <v>5</v>
      </c>
      <c r="D88" s="43" t="s">
        <v>64</v>
      </c>
      <c r="E88" s="43" t="s">
        <v>66</v>
      </c>
      <c r="F88" s="43" t="s">
        <v>5</v>
      </c>
      <c r="G88" s="99"/>
      <c r="H88" s="144">
        <f t="shared" si="4"/>
        <v>84113.96</v>
      </c>
      <c r="I88" s="144">
        <f t="shared" si="4"/>
        <v>84113.96</v>
      </c>
      <c r="J88" s="153">
        <f t="shared" si="1"/>
        <v>0</v>
      </c>
    </row>
    <row r="89" spans="1:10" ht="12.75">
      <c r="A89" s="100" t="s">
        <v>67</v>
      </c>
      <c r="B89" s="101" t="s">
        <v>62</v>
      </c>
      <c r="C89" s="8" t="s">
        <v>5</v>
      </c>
      <c r="D89" s="8" t="s">
        <v>64</v>
      </c>
      <c r="E89" s="8" t="s">
        <v>66</v>
      </c>
      <c r="F89" s="8" t="s">
        <v>5</v>
      </c>
      <c r="G89" s="94" t="s">
        <v>68</v>
      </c>
      <c r="H89" s="145">
        <v>84113.96</v>
      </c>
      <c r="I89" s="145">
        <v>84113.96</v>
      </c>
      <c r="J89" s="154">
        <f t="shared" si="1"/>
        <v>0</v>
      </c>
    </row>
    <row r="90" spans="1:10" ht="15.75">
      <c r="A90" s="66" t="s">
        <v>13</v>
      </c>
      <c r="B90" s="84"/>
      <c r="C90" s="84"/>
      <c r="D90" s="85"/>
      <c r="E90" s="85"/>
      <c r="F90" s="85"/>
      <c r="G90" s="85"/>
      <c r="H90" s="288">
        <f>H9+H27+H32+H50+H75+H85+H38</f>
        <v>2901224</v>
      </c>
      <c r="I90" s="76">
        <f>I9+I27+I32+I50+I75+I85+I38</f>
        <v>2353265</v>
      </c>
      <c r="J90" s="76">
        <f>I90-H90</f>
        <v>-547959</v>
      </c>
    </row>
    <row r="92" spans="3:10" ht="12.75">
      <c r="C92" s="3" t="s">
        <v>46</v>
      </c>
      <c r="H92" s="71">
        <f>H13+H17+H19+H21+H23+H26+H37+H43+H47+H55+H59+H67+H68+H79+H82+H89</f>
        <v>1303384.25</v>
      </c>
      <c r="I92" s="71">
        <f>I13+I17+I19+I21+I23+I26+I37+I43+I47+I55+I59+I67+I68+I79+I82+I89</f>
        <v>1308425.25</v>
      </c>
      <c r="J92" s="154">
        <f>I92-H92</f>
        <v>5041</v>
      </c>
    </row>
    <row r="93" spans="3:10" ht="12.75">
      <c r="C93" s="3" t="s">
        <v>71</v>
      </c>
      <c r="H93" s="71">
        <f>H31+H35+H41+H49+H53+H65+H84</f>
        <v>1486616</v>
      </c>
      <c r="I93" s="71">
        <f>I31+I35+I41+I49+I53+I65+I84</f>
        <v>933616</v>
      </c>
      <c r="J93" s="154">
        <f>I93-H93</f>
        <v>-553000</v>
      </c>
    </row>
    <row r="94" spans="3:10" ht="12.75">
      <c r="C94" s="1" t="s">
        <v>48</v>
      </c>
      <c r="H94" s="80">
        <f>H63</f>
        <v>111223.75</v>
      </c>
      <c r="I94" s="80">
        <f>I63</f>
        <v>111223.75</v>
      </c>
      <c r="J94" s="154">
        <f>I94-H94</f>
        <v>0</v>
      </c>
    </row>
    <row r="95" spans="8:10" ht="12.75">
      <c r="H95" s="220">
        <f>SUM(H92:H94)</f>
        <v>2901224</v>
      </c>
      <c r="I95" s="220">
        <f>SUM(I92:I94)</f>
        <v>2353265</v>
      </c>
      <c r="J95" s="221">
        <f>I95-H95</f>
        <v>-547959</v>
      </c>
    </row>
    <row r="96" spans="6:9" ht="12.75">
      <c r="F96" s="222" t="s">
        <v>105</v>
      </c>
      <c r="G96" s="222"/>
      <c r="H96" s="223">
        <f>H35+H53+H65+H84</f>
        <v>322616</v>
      </c>
      <c r="I96" s="223">
        <f>I35+I53+I65+I84</f>
        <v>322616</v>
      </c>
    </row>
    <row r="97" spans="6:9" ht="12.75">
      <c r="F97" s="222" t="s">
        <v>106</v>
      </c>
      <c r="G97" s="222"/>
      <c r="H97" s="222">
        <v>102616</v>
      </c>
      <c r="I97" s="222">
        <v>102616</v>
      </c>
    </row>
    <row r="98" spans="6:10" ht="12.75">
      <c r="F98" s="222" t="s">
        <v>108</v>
      </c>
      <c r="G98" s="222"/>
      <c r="H98" s="71">
        <f>H37+H55+H67</f>
        <v>27562.25</v>
      </c>
      <c r="I98" s="71">
        <f>I37+I55+I67</f>
        <v>12940.25</v>
      </c>
      <c r="J98" s="213">
        <f>I98/I96*100</f>
        <v>4.011037890247229</v>
      </c>
    </row>
  </sheetData>
  <sheetProtection/>
  <mergeCells count="9">
    <mergeCell ref="I3:I8"/>
    <mergeCell ref="J3:J8"/>
    <mergeCell ref="A1:H1"/>
    <mergeCell ref="A3:A8"/>
    <mergeCell ref="B3:B8"/>
    <mergeCell ref="C3:C8"/>
    <mergeCell ref="D3:F8"/>
    <mergeCell ref="G3:G8"/>
    <mergeCell ref="H3:H8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4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2012-12-10T11:39:23Z</cp:lastPrinted>
  <dcterms:created xsi:type="dcterms:W3CDTF">2004-09-08T10:28:32Z</dcterms:created>
  <dcterms:modified xsi:type="dcterms:W3CDTF">2012-12-10T11:40:36Z</dcterms:modified>
  <cp:category/>
  <cp:version/>
  <cp:contentType/>
  <cp:contentStatus/>
</cp:coreProperties>
</file>