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анализ" sheetId="1" r:id="rId1"/>
    <sheet name="поясн" sheetId="2" r:id="rId2"/>
    <sheet name="дох" sheetId="3" r:id="rId3"/>
  </sheets>
  <definedNames/>
  <calcPr fullCalcOnLoad="1"/>
</workbook>
</file>

<file path=xl/sharedStrings.xml><?xml version="1.0" encoding="utf-8"?>
<sst xmlns="http://schemas.openxmlformats.org/spreadsheetml/2006/main" count="1142" uniqueCount="119">
  <si>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</si>
  <si>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</si>
  <si>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</si>
  <si>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Сумма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</si>
  <si>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</si>
  <si>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</si>
  <si>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</si>
  <si>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</si>
  <si>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</si>
  <si>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</si>
  <si>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</si>
  <si>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</si>
  <si>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</si>
  <si>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</si>
  <si>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</si>
  <si>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</si>
  <si>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</si>
  <si>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</si>
  <si>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</si>
  <si>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</si>
  <si>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</si>
  <si>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</si>
  <si>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</si>
  <si>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</si>
  <si>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</si>
  <si>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</si>
  <si>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1</t>
  </si>
  <si>
    <t>030</t>
  </si>
  <si>
    <t>2.</t>
  </si>
  <si>
    <t>05</t>
  </si>
  <si>
    <t>2.1.</t>
  </si>
  <si>
    <t>2.2.</t>
  </si>
  <si>
    <t>03</t>
  </si>
  <si>
    <t>НАЛОГИ НА ИМУЩЕСТВО</t>
  </si>
  <si>
    <t>06</t>
  </si>
  <si>
    <t>Налог на имущество физических лиц</t>
  </si>
  <si>
    <t>Налог на имущество физических лиц,зачисляемый в бюджеты поселений</t>
  </si>
  <si>
    <t>10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</si>
  <si>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</si>
  <si>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</si>
  <si>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</si>
  <si>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04</t>
  </si>
  <si>
    <t>050</t>
  </si>
  <si>
    <t>120</t>
  </si>
  <si>
    <t>ПРОЧИЕ НЕНАЛОГОВЫЕ ДОХОДЫ</t>
  </si>
  <si>
    <t>17</t>
  </si>
  <si>
    <t>Прочие неналоговые доходы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</si>
  <si>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</si>
  <si>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</si>
  <si>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</si>
  <si>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</si>
  <si>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</si>
  <si>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</si>
  <si>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</si>
  <si>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</si>
  <si>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</si>
  <si>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</si>
  <si>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</si>
  <si>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3.1.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</si>
  <si>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</si>
  <si>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</si>
  <si>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</si>
  <si>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</si>
  <si>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>4.</t>
  </si>
  <si>
    <t>II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</si>
  <si>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</si>
  <si>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</si>
  <si>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</si>
  <si>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</si>
  <si>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</si>
  <si>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</si>
  <si>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</si>
  <si>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</si>
  <si>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</si>
  <si>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</si>
  <si>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</si>
  <si>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</si>
  <si>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</si>
  <si>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</si>
  <si>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</si>
  <si>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</si>
  <si>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</si>
  <si>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</si>
  <si>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</si>
  <si>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028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</si>
  <si>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</si>
  <si>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</si>
  <si>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</si>
  <si>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</si>
  <si>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</si>
  <si>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</si>
  <si>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</si>
  <si>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рублей</t>
  </si>
  <si>
    <t>Приложение №3  к Решению " О бюджете Вешкельского  сельского поселения на 2012 год"</t>
  </si>
  <si>
    <t>Структура доходов бюджета Вешкельского сельского поселения  2012 году</t>
  </si>
  <si>
    <t>Группа</t>
  </si>
  <si>
    <t>Элемент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</si>
  <si>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</si>
  <si>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</si>
  <si>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</si>
  <si>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территориях поселений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</si>
  <si>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</si>
  <si>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</t>
  </si>
  <si>
    <t>Плановая сумма с последними изменениями</t>
  </si>
  <si>
    <t>Уточненный план</t>
  </si>
  <si>
    <t>Отклонение</t>
  </si>
  <si>
    <t>Пояснительная записка к поправкам по доходам бюджета Вешкельского сельского поселения  в 2012 году</t>
  </si>
  <si>
    <t>Анализ по доходам за 2012 год</t>
  </si>
  <si>
    <t>% исполнения</t>
  </si>
  <si>
    <t>Доходы от продажи земельных участков, госсобственность на которые не разграничена</t>
  </si>
  <si>
    <t>041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</si>
  <si>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</si>
  <si>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субсидии, всего</t>
  </si>
  <si>
    <t>терр. планирование</t>
  </si>
  <si>
    <t>наказы</t>
  </si>
  <si>
    <t>Исполнено на 20.11</t>
  </si>
  <si>
    <t>Подгруппа</t>
  </si>
  <si>
    <t>Подстатья</t>
  </si>
  <si>
    <t>Программа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</si>
</sst>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sz val="12"/>
      <name val="Times New Roman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0"/>
    </font>
    <font>
      <sz val="9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9"/>
      <color indexed="14"/>
      <name val="Times New Roman"/>
      <family val="1"/>
    </font>
    <font>
      <b/>
      <u val="single"/>
      <sz val="9"/>
      <color indexed="14"/>
      <name val="Times New Roman"/>
      <family val="1"/>
    </font>
    <font>
      <sz val="9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3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textRotation="90" wrapText="1"/>
    </xf>
    <xf numFmtId="0" fontId="15" fillId="0" borderId="3" xfId="0" applyFont="1" applyBorder="1" applyAlignment="1">
      <alignment vertical="top"/>
    </xf>
    <xf numFmtId="0" fontId="16" fillId="0" borderId="3" xfId="0" applyFont="1" applyBorder="1" applyAlignment="1">
      <alignment horizontal="justify" vertical="top" wrapText="1"/>
    </xf>
    <xf numFmtId="49" fontId="15" fillId="0" borderId="3" xfId="0" applyNumberFormat="1" applyFont="1" applyBorder="1" applyAlignment="1" quotePrefix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2" fontId="15" fillId="0" borderId="3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0" fontId="18" fillId="0" borderId="3" xfId="0" applyFont="1" applyBorder="1" applyAlignment="1">
      <alignment vertical="top"/>
    </xf>
    <xf numFmtId="0" fontId="18" fillId="0" borderId="3" xfId="0" applyFont="1" applyBorder="1" applyAlignment="1">
      <alignment horizontal="justify" vertical="top" wrapText="1"/>
    </xf>
    <xf numFmtId="49" fontId="18" fillId="0" borderId="3" xfId="0" applyNumberFormat="1" applyFont="1" applyBorder="1" applyAlignment="1" quotePrefix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2" fontId="18" fillId="0" borderId="3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3" xfId="0" applyFont="1" applyBorder="1" applyAlignment="1">
      <alignment vertical="top"/>
    </xf>
    <xf numFmtId="0" fontId="19" fillId="0" borderId="3" xfId="0" applyFont="1" applyBorder="1" applyAlignment="1">
      <alignment horizontal="justify" vertical="top" wrapText="1"/>
    </xf>
    <xf numFmtId="49" fontId="19" fillId="0" borderId="3" xfId="0" applyNumberFormat="1" applyFont="1" applyBorder="1" applyAlignment="1">
      <alignment horizontal="center" vertical="top" wrapText="1"/>
    </xf>
    <xf numFmtId="49" fontId="19" fillId="0" borderId="3" xfId="0" applyNumberFormat="1" applyFont="1" applyBorder="1" applyAlignment="1" quotePrefix="1">
      <alignment horizontal="center" vertical="top" wrapText="1"/>
    </xf>
    <xf numFmtId="2" fontId="19" fillId="0" borderId="3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11" fillId="0" borderId="3" xfId="0" applyFont="1" applyBorder="1" applyAlignment="1">
      <alignment vertical="top"/>
    </xf>
    <xf numFmtId="0" fontId="20" fillId="0" borderId="3" xfId="0" applyFont="1" applyBorder="1" applyAlignment="1">
      <alignment horizontal="justify" vertical="top" wrapText="1"/>
    </xf>
    <xf numFmtId="49" fontId="20" fillId="0" borderId="3" xfId="0" applyNumberFormat="1" applyFont="1" applyBorder="1" applyAlignment="1">
      <alignment horizontal="center" vertical="top" wrapText="1"/>
    </xf>
    <xf numFmtId="49" fontId="20" fillId="0" borderId="3" xfId="0" applyNumberFormat="1" applyFont="1" applyBorder="1" applyAlignment="1" quotePrefix="1">
      <alignment horizontal="center" vertical="top" wrapText="1"/>
    </xf>
    <xf numFmtId="2" fontId="11" fillId="0" borderId="3" xfId="0" applyNumberFormat="1" applyFont="1" applyBorder="1" applyAlignment="1">
      <alignment vertical="top"/>
    </xf>
    <xf numFmtId="0" fontId="20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justify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/>
    </xf>
    <xf numFmtId="0" fontId="18" fillId="0" borderId="3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justify"/>
    </xf>
    <xf numFmtId="49" fontId="18" fillId="0" borderId="3" xfId="0" applyNumberFormat="1" applyFont="1" applyBorder="1" applyAlignment="1">
      <alignment horizontal="center" vertical="top"/>
    </xf>
    <xf numFmtId="0" fontId="21" fillId="0" borderId="3" xfId="0" applyFont="1" applyBorder="1" applyAlignment="1">
      <alignment vertical="top" wrapText="1"/>
    </xf>
    <xf numFmtId="49" fontId="22" fillId="0" borderId="3" xfId="0" applyNumberFormat="1" applyFont="1" applyBorder="1" applyAlignment="1">
      <alignment horizontal="center" vertical="top"/>
    </xf>
    <xf numFmtId="2" fontId="22" fillId="0" borderId="3" xfId="0" applyNumberFormat="1" applyFont="1" applyBorder="1" applyAlignment="1">
      <alignment vertical="top"/>
    </xf>
    <xf numFmtId="0" fontId="20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left" vertical="top"/>
    </xf>
    <xf numFmtId="0" fontId="18" fillId="0" borderId="3" xfId="0" applyFont="1" applyBorder="1" applyAlignment="1">
      <alignment vertical="justify" wrapText="1"/>
    </xf>
    <xf numFmtId="0" fontId="22" fillId="0" borderId="3" xfId="0" applyFont="1" applyBorder="1" applyAlignment="1">
      <alignment vertical="justify" wrapText="1"/>
    </xf>
    <xf numFmtId="49" fontId="22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justify" wrapText="1"/>
    </xf>
    <xf numFmtId="165" fontId="11" fillId="0" borderId="3" xfId="0" applyNumberFormat="1" applyFont="1" applyBorder="1" applyAlignment="1">
      <alignment vertical="top"/>
    </xf>
    <xf numFmtId="0" fontId="18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17" fillId="0" borderId="3" xfId="0" applyFont="1" applyBorder="1" applyAlignment="1">
      <alignment vertical="top"/>
    </xf>
    <xf numFmtId="0" fontId="15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horizontal="center" vertical="top"/>
    </xf>
    <xf numFmtId="0" fontId="20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top"/>
    </xf>
    <xf numFmtId="14" fontId="23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justify" vertical="top"/>
    </xf>
    <xf numFmtId="1" fontId="15" fillId="0" borderId="3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vertical="top"/>
    </xf>
    <xf numFmtId="2" fontId="15" fillId="0" borderId="0" xfId="0" applyNumberFormat="1" applyFont="1" applyBorder="1" applyAlignment="1">
      <alignment vertical="top"/>
    </xf>
    <xf numFmtId="3" fontId="13" fillId="0" borderId="4" xfId="0" applyNumberFormat="1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3">
      <selection activeCell="M29" sqref="M29"/>
    </sheetView>
  </sheetViews>
  <sheetFormatPr defaultColWidth="9.00390625" defaultRowHeight="12.75"/>
  <cols>
    <col min="1" max="1" width="4.75390625" style="20" customWidth="1"/>
    <col min="2" max="2" width="9.375" style="21" hidden="1" customWidth="1"/>
    <col min="3" max="3" width="35.625" style="20" customWidth="1"/>
    <col min="4" max="4" width="5.75390625" style="23" customWidth="1"/>
    <col min="5" max="5" width="5.25390625" style="23" customWidth="1"/>
    <col min="6" max="6" width="4.625" style="23" customWidth="1"/>
    <col min="7" max="7" width="5.75390625" style="23" customWidth="1"/>
    <col min="8" max="8" width="6.125" style="23" customWidth="1"/>
    <col min="9" max="9" width="4.875" style="23" customWidth="1"/>
    <col min="10" max="10" width="6.25390625" style="23" customWidth="1"/>
    <col min="11" max="11" width="5.875" style="23" customWidth="1"/>
    <col min="12" max="12" width="9.25390625" style="22" customWidth="1"/>
    <col min="13" max="13" width="10.125" style="20" customWidth="1"/>
    <col min="14" max="14" width="7.875" style="20" customWidth="1"/>
    <col min="15" max="16384" width="9.375" style="20" customWidth="1"/>
  </cols>
  <sheetData>
    <row r="1" spans="4:11" ht="6.75" customHeight="1">
      <c r="D1" s="86"/>
      <c r="E1" s="86"/>
      <c r="F1" s="86"/>
      <c r="G1" s="86"/>
      <c r="H1" s="86"/>
      <c r="I1" s="86"/>
      <c r="J1" s="86"/>
      <c r="K1" s="86"/>
    </row>
    <row r="2" spans="1:12" ht="16.5" customHeight="1">
      <c r="A2" s="87" t="s">
        <v>107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0:12" ht="11.25" customHeight="1">
      <c r="J3" s="23" t="s">
        <v>92</v>
      </c>
      <c r="L3" s="24"/>
    </row>
    <row r="4" spans="1:14" s="26" customFormat="1" ht="19.5" customHeight="1">
      <c r="A4" s="88" t="s">
        <v>0</v>
      </c>
      <c r="B4" s="25"/>
      <c r="C4" s="90" t="s">
        <v>1</v>
      </c>
      <c r="D4" s="92" t="s">
        <v>2</v>
      </c>
      <c r="E4" s="93"/>
      <c r="F4" s="93"/>
      <c r="G4" s="93"/>
      <c r="H4" s="93"/>
      <c r="I4" s="93"/>
      <c r="J4" s="93"/>
      <c r="K4" s="94"/>
      <c r="L4" s="84" t="s">
        <v>103</v>
      </c>
      <c r="M4" s="84" t="s">
        <v>115</v>
      </c>
      <c r="N4" s="84" t="s">
        <v>108</v>
      </c>
    </row>
    <row r="5" spans="1:14" s="26" customFormat="1" ht="46.5" customHeight="1">
      <c r="A5" s="89"/>
      <c r="B5" s="27"/>
      <c r="C5" s="91"/>
      <c r="D5" s="28" t="s">
        <v>4</v>
      </c>
      <c r="E5" s="28" t="s">
        <v>95</v>
      </c>
      <c r="F5" s="28" t="s">
        <v>5</v>
      </c>
      <c r="G5" s="28" t="s">
        <v>6</v>
      </c>
      <c r="H5" s="28" t="s">
        <v>7</v>
      </c>
      <c r="I5" s="28" t="s">
        <v>96</v>
      </c>
      <c r="J5" s="28" t="s">
        <v>8</v>
      </c>
      <c r="K5" s="28" t="s">
        <v>9</v>
      </c>
      <c r="L5" s="85"/>
      <c r="M5" s="85"/>
      <c r="N5" s="85"/>
    </row>
    <row r="6" spans="1:14" s="34" customFormat="1" ht="15" customHeight="1">
      <c r="A6" s="29" t="s">
        <v>10</v>
      </c>
      <c r="B6" s="29"/>
      <c r="C6" s="30" t="s">
        <v>11</v>
      </c>
      <c r="D6" s="31" t="s">
        <v>12</v>
      </c>
      <c r="E6" s="31">
        <v>1</v>
      </c>
      <c r="F6" s="31" t="s">
        <v>13</v>
      </c>
      <c r="G6" s="32" t="s">
        <v>13</v>
      </c>
      <c r="H6" s="32" t="s">
        <v>12</v>
      </c>
      <c r="I6" s="32" t="s">
        <v>13</v>
      </c>
      <c r="J6" s="32" t="s">
        <v>14</v>
      </c>
      <c r="K6" s="32" t="s">
        <v>12</v>
      </c>
      <c r="L6" s="33">
        <f>L7+L11+L13+L19+L22+L24+L29</f>
        <v>585000.25</v>
      </c>
      <c r="M6" s="33">
        <f>M7+M11+M13+M19+M22+M24+M27+M31</f>
        <v>481774.38</v>
      </c>
      <c r="N6" s="80">
        <f>M6/L6*100</f>
        <v>82.3545596775386</v>
      </c>
    </row>
    <row r="7" spans="1:14" s="40" customFormat="1" ht="13.5" customHeight="1">
      <c r="A7" s="35" t="s">
        <v>15</v>
      </c>
      <c r="B7" s="35"/>
      <c r="C7" s="36" t="s">
        <v>16</v>
      </c>
      <c r="D7" s="37" t="s">
        <v>12</v>
      </c>
      <c r="E7" s="37">
        <v>1</v>
      </c>
      <c r="F7" s="37" t="s">
        <v>17</v>
      </c>
      <c r="G7" s="38" t="s">
        <v>13</v>
      </c>
      <c r="H7" s="38" t="s">
        <v>12</v>
      </c>
      <c r="I7" s="38" t="s">
        <v>13</v>
      </c>
      <c r="J7" s="38" t="s">
        <v>14</v>
      </c>
      <c r="K7" s="38" t="s">
        <v>12</v>
      </c>
      <c r="L7" s="39">
        <f>L8</f>
        <v>480000</v>
      </c>
      <c r="M7" s="39">
        <f>M8</f>
        <v>386686.75</v>
      </c>
      <c r="N7" s="80">
        <f aca="true" t="shared" si="0" ref="N7:N45">M7/L7*100</f>
        <v>80.55973958333334</v>
      </c>
    </row>
    <row r="8" spans="1:14" s="46" customFormat="1" ht="14.25" customHeight="1">
      <c r="A8" s="41" t="s">
        <v>18</v>
      </c>
      <c r="B8" s="41"/>
      <c r="C8" s="42" t="s">
        <v>19</v>
      </c>
      <c r="D8" s="43" t="s">
        <v>20</v>
      </c>
      <c r="E8" s="44">
        <v>1</v>
      </c>
      <c r="F8" s="44" t="s">
        <v>17</v>
      </c>
      <c r="G8" s="43" t="s">
        <v>21</v>
      </c>
      <c r="H8" s="43" t="s">
        <v>12</v>
      </c>
      <c r="I8" s="43" t="s">
        <v>17</v>
      </c>
      <c r="J8" s="43" t="s">
        <v>14</v>
      </c>
      <c r="K8" s="43" t="s">
        <v>22</v>
      </c>
      <c r="L8" s="45">
        <f>L9+L10</f>
        <v>480000</v>
      </c>
      <c r="M8" s="45">
        <f>M9+M10</f>
        <v>386686.75</v>
      </c>
      <c r="N8" s="80">
        <f t="shared" si="0"/>
        <v>80.55973958333334</v>
      </c>
    </row>
    <row r="9" spans="1:14" ht="49.5" customHeight="1">
      <c r="A9" s="47"/>
      <c r="B9" s="47"/>
      <c r="C9" s="48" t="s">
        <v>24</v>
      </c>
      <c r="D9" s="49" t="s">
        <v>20</v>
      </c>
      <c r="E9" s="50">
        <v>1</v>
      </c>
      <c r="F9" s="50" t="s">
        <v>17</v>
      </c>
      <c r="G9" s="49" t="s">
        <v>21</v>
      </c>
      <c r="H9" s="49" t="s">
        <v>23</v>
      </c>
      <c r="I9" s="49" t="s">
        <v>17</v>
      </c>
      <c r="J9" s="49" t="s">
        <v>14</v>
      </c>
      <c r="K9" s="49" t="s">
        <v>22</v>
      </c>
      <c r="L9" s="51">
        <v>480000</v>
      </c>
      <c r="M9" s="51">
        <v>386446.75</v>
      </c>
      <c r="N9" s="80">
        <f t="shared" si="0"/>
        <v>80.50973958333333</v>
      </c>
    </row>
    <row r="10" spans="1:14" ht="84" customHeight="1">
      <c r="A10" s="47"/>
      <c r="B10" s="47"/>
      <c r="C10" s="52" t="s">
        <v>97</v>
      </c>
      <c r="D10" s="49" t="s">
        <v>20</v>
      </c>
      <c r="E10" s="50">
        <v>1</v>
      </c>
      <c r="F10" s="50" t="s">
        <v>17</v>
      </c>
      <c r="G10" s="49" t="s">
        <v>21</v>
      </c>
      <c r="H10" s="49" t="s">
        <v>25</v>
      </c>
      <c r="I10" s="49" t="s">
        <v>17</v>
      </c>
      <c r="J10" s="49" t="s">
        <v>14</v>
      </c>
      <c r="K10" s="49" t="s">
        <v>22</v>
      </c>
      <c r="L10" s="51"/>
      <c r="M10" s="51">
        <v>240</v>
      </c>
      <c r="N10" s="80" t="e">
        <f t="shared" si="0"/>
        <v>#DIV/0!</v>
      </c>
    </row>
    <row r="11" spans="1:14" ht="14.25" customHeight="1">
      <c r="A11" s="47"/>
      <c r="B11" s="47"/>
      <c r="C11" s="36" t="s">
        <v>68</v>
      </c>
      <c r="D11" s="38" t="s">
        <v>12</v>
      </c>
      <c r="E11" s="38" t="s">
        <v>26</v>
      </c>
      <c r="F11" s="38" t="s">
        <v>29</v>
      </c>
      <c r="G11" s="38" t="s">
        <v>13</v>
      </c>
      <c r="H11" s="38" t="s">
        <v>12</v>
      </c>
      <c r="I11" s="38" t="s">
        <v>13</v>
      </c>
      <c r="J11" s="38" t="s">
        <v>14</v>
      </c>
      <c r="K11" s="38" t="s">
        <v>12</v>
      </c>
      <c r="L11" s="39">
        <f>L12</f>
        <v>0</v>
      </c>
      <c r="M11" s="39">
        <f>M12</f>
        <v>601.3</v>
      </c>
      <c r="N11" s="80"/>
    </row>
    <row r="12" spans="1:14" ht="13.5" customHeight="1">
      <c r="A12" s="47"/>
      <c r="B12" s="47"/>
      <c r="C12" s="48" t="s">
        <v>69</v>
      </c>
      <c r="D12" s="49" t="s">
        <v>20</v>
      </c>
      <c r="E12" s="49" t="s">
        <v>26</v>
      </c>
      <c r="F12" s="49" t="s">
        <v>29</v>
      </c>
      <c r="G12" s="49" t="s">
        <v>32</v>
      </c>
      <c r="H12" s="49" t="s">
        <v>23</v>
      </c>
      <c r="I12" s="49" t="s">
        <v>17</v>
      </c>
      <c r="J12" s="49" t="s">
        <v>14</v>
      </c>
      <c r="K12" s="49" t="s">
        <v>22</v>
      </c>
      <c r="L12" s="51">
        <v>0</v>
      </c>
      <c r="M12" s="51">
        <v>601.3</v>
      </c>
      <c r="N12" s="80"/>
    </row>
    <row r="13" spans="1:14" s="40" customFormat="1" ht="18.75" customHeight="1">
      <c r="A13" s="35" t="s">
        <v>28</v>
      </c>
      <c r="B13" s="35"/>
      <c r="C13" s="36" t="s">
        <v>33</v>
      </c>
      <c r="D13" s="37" t="s">
        <v>12</v>
      </c>
      <c r="E13" s="38" t="s">
        <v>26</v>
      </c>
      <c r="F13" s="38" t="s">
        <v>34</v>
      </c>
      <c r="G13" s="38" t="s">
        <v>13</v>
      </c>
      <c r="H13" s="38" t="s">
        <v>12</v>
      </c>
      <c r="I13" s="38" t="s">
        <v>13</v>
      </c>
      <c r="J13" s="38" t="s">
        <v>14</v>
      </c>
      <c r="K13" s="38" t="s">
        <v>12</v>
      </c>
      <c r="L13" s="39">
        <f>L14+L16</f>
        <v>54000</v>
      </c>
      <c r="M13" s="39">
        <f>M14+M16</f>
        <v>50707.990000000005</v>
      </c>
      <c r="N13" s="80">
        <f t="shared" si="0"/>
        <v>93.9036851851852</v>
      </c>
    </row>
    <row r="14" spans="1:14" s="40" customFormat="1" ht="15.75" customHeight="1">
      <c r="A14" s="41" t="s">
        <v>30</v>
      </c>
      <c r="B14" s="35"/>
      <c r="C14" s="42" t="s">
        <v>35</v>
      </c>
      <c r="D14" s="43" t="s">
        <v>20</v>
      </c>
      <c r="E14" s="43" t="s">
        <v>26</v>
      </c>
      <c r="F14" s="43" t="s">
        <v>34</v>
      </c>
      <c r="G14" s="43" t="s">
        <v>17</v>
      </c>
      <c r="H14" s="43" t="s">
        <v>12</v>
      </c>
      <c r="I14" s="43" t="s">
        <v>13</v>
      </c>
      <c r="J14" s="43" t="s">
        <v>14</v>
      </c>
      <c r="K14" s="43" t="s">
        <v>22</v>
      </c>
      <c r="L14" s="45">
        <f>L15</f>
        <v>7000</v>
      </c>
      <c r="M14" s="45">
        <f>M15</f>
        <v>5721.98</v>
      </c>
      <c r="N14" s="80">
        <f t="shared" si="0"/>
        <v>81.74257142857142</v>
      </c>
    </row>
    <row r="15" spans="1:14" s="40" customFormat="1" ht="24.75" customHeight="1">
      <c r="A15" s="41"/>
      <c r="B15" s="41"/>
      <c r="C15" s="53" t="s">
        <v>36</v>
      </c>
      <c r="D15" s="54" t="s">
        <v>20</v>
      </c>
      <c r="E15" s="54" t="s">
        <v>26</v>
      </c>
      <c r="F15" s="54" t="s">
        <v>34</v>
      </c>
      <c r="G15" s="54" t="s">
        <v>17</v>
      </c>
      <c r="H15" s="54" t="s">
        <v>27</v>
      </c>
      <c r="I15" s="54" t="s">
        <v>37</v>
      </c>
      <c r="J15" s="54" t="s">
        <v>14</v>
      </c>
      <c r="K15" s="54" t="s">
        <v>22</v>
      </c>
      <c r="L15" s="51">
        <v>7000</v>
      </c>
      <c r="M15" s="51">
        <v>5721.98</v>
      </c>
      <c r="N15" s="80">
        <f t="shared" si="0"/>
        <v>81.74257142857142</v>
      </c>
    </row>
    <row r="16" spans="1:14" ht="14.25" customHeight="1">
      <c r="A16" s="41" t="s">
        <v>31</v>
      </c>
      <c r="B16" s="47"/>
      <c r="C16" s="42" t="s">
        <v>38</v>
      </c>
      <c r="D16" s="43" t="s">
        <v>20</v>
      </c>
      <c r="E16" s="43" t="s">
        <v>26</v>
      </c>
      <c r="F16" s="43" t="s">
        <v>34</v>
      </c>
      <c r="G16" s="43" t="s">
        <v>34</v>
      </c>
      <c r="H16" s="43" t="s">
        <v>12</v>
      </c>
      <c r="I16" s="43" t="s">
        <v>13</v>
      </c>
      <c r="J16" s="43" t="s">
        <v>14</v>
      </c>
      <c r="K16" s="43" t="s">
        <v>22</v>
      </c>
      <c r="L16" s="45">
        <f>L17+L18</f>
        <v>47000</v>
      </c>
      <c r="M16" s="45">
        <f>M17+M18</f>
        <v>44986.01</v>
      </c>
      <c r="N16" s="80">
        <f t="shared" si="0"/>
        <v>95.71491489361702</v>
      </c>
    </row>
    <row r="17" spans="1:14" ht="64.5" customHeight="1">
      <c r="A17" s="41"/>
      <c r="B17" s="47"/>
      <c r="C17" s="48" t="s">
        <v>39</v>
      </c>
      <c r="D17" s="55" t="s">
        <v>20</v>
      </c>
      <c r="E17" s="55" t="s">
        <v>26</v>
      </c>
      <c r="F17" s="55" t="s">
        <v>34</v>
      </c>
      <c r="G17" s="55" t="s">
        <v>34</v>
      </c>
      <c r="H17" s="55" t="s">
        <v>40</v>
      </c>
      <c r="I17" s="55" t="s">
        <v>37</v>
      </c>
      <c r="J17" s="55" t="s">
        <v>14</v>
      </c>
      <c r="K17" s="55" t="s">
        <v>22</v>
      </c>
      <c r="L17" s="51">
        <v>15000</v>
      </c>
      <c r="M17" s="51">
        <v>27193.68</v>
      </c>
      <c r="N17" s="80">
        <f t="shared" si="0"/>
        <v>181.2912</v>
      </c>
    </row>
    <row r="18" spans="1:14" ht="60.75" customHeight="1">
      <c r="A18" s="41"/>
      <c r="B18" s="47"/>
      <c r="C18" s="48" t="s">
        <v>39</v>
      </c>
      <c r="D18" s="55" t="s">
        <v>20</v>
      </c>
      <c r="E18" s="55" t="s">
        <v>26</v>
      </c>
      <c r="F18" s="55" t="s">
        <v>34</v>
      </c>
      <c r="G18" s="55" t="s">
        <v>34</v>
      </c>
      <c r="H18" s="55" t="s">
        <v>79</v>
      </c>
      <c r="I18" s="55" t="s">
        <v>37</v>
      </c>
      <c r="J18" s="55" t="s">
        <v>14</v>
      </c>
      <c r="K18" s="55" t="s">
        <v>22</v>
      </c>
      <c r="L18" s="51">
        <v>32000</v>
      </c>
      <c r="M18" s="51">
        <v>17792.33</v>
      </c>
      <c r="N18" s="80">
        <f t="shared" si="0"/>
        <v>55.60103125000001</v>
      </c>
    </row>
    <row r="19" spans="1:14" ht="15.75" customHeight="1">
      <c r="A19" s="35" t="s">
        <v>57</v>
      </c>
      <c r="B19" s="47"/>
      <c r="C19" s="56" t="s">
        <v>56</v>
      </c>
      <c r="D19" s="38" t="s">
        <v>12</v>
      </c>
      <c r="E19" s="38" t="s">
        <v>26</v>
      </c>
      <c r="F19" s="38" t="s">
        <v>66</v>
      </c>
      <c r="G19" s="38" t="s">
        <v>13</v>
      </c>
      <c r="H19" s="38" t="s">
        <v>12</v>
      </c>
      <c r="I19" s="38" t="s">
        <v>13</v>
      </c>
      <c r="J19" s="38" t="s">
        <v>14</v>
      </c>
      <c r="K19" s="38" t="s">
        <v>12</v>
      </c>
      <c r="L19" s="39">
        <f>L20</f>
        <v>10000</v>
      </c>
      <c r="M19" s="39">
        <f>M20</f>
        <v>4320</v>
      </c>
      <c r="N19" s="80">
        <f t="shared" si="0"/>
        <v>43.2</v>
      </c>
    </row>
    <row r="20" spans="1:14" ht="15.75" customHeight="1">
      <c r="A20" s="41" t="s">
        <v>58</v>
      </c>
      <c r="B20" s="47"/>
      <c r="C20" s="57" t="s">
        <v>67</v>
      </c>
      <c r="D20" s="43" t="s">
        <v>84</v>
      </c>
      <c r="E20" s="43" t="s">
        <v>26</v>
      </c>
      <c r="F20" s="43" t="s">
        <v>66</v>
      </c>
      <c r="G20" s="43" t="s">
        <v>41</v>
      </c>
      <c r="H20" s="43" t="s">
        <v>12</v>
      </c>
      <c r="I20" s="43" t="s">
        <v>17</v>
      </c>
      <c r="J20" s="43" t="s">
        <v>14</v>
      </c>
      <c r="K20" s="43" t="s">
        <v>22</v>
      </c>
      <c r="L20" s="45">
        <f>L21</f>
        <v>10000</v>
      </c>
      <c r="M20" s="45">
        <f>M21</f>
        <v>4320</v>
      </c>
      <c r="N20" s="80">
        <f t="shared" si="0"/>
        <v>43.2</v>
      </c>
    </row>
    <row r="21" spans="1:14" ht="23.25" customHeight="1">
      <c r="A21" s="41"/>
      <c r="B21" s="47"/>
      <c r="C21" s="58" t="s">
        <v>65</v>
      </c>
      <c r="D21" s="49" t="s">
        <v>84</v>
      </c>
      <c r="E21" s="49" t="s">
        <v>26</v>
      </c>
      <c r="F21" s="49" t="s">
        <v>66</v>
      </c>
      <c r="G21" s="49" t="s">
        <v>41</v>
      </c>
      <c r="H21" s="49" t="s">
        <v>25</v>
      </c>
      <c r="I21" s="49" t="s">
        <v>17</v>
      </c>
      <c r="J21" s="49" t="s">
        <v>14</v>
      </c>
      <c r="K21" s="49" t="s">
        <v>22</v>
      </c>
      <c r="L21" s="51">
        <v>10000</v>
      </c>
      <c r="M21" s="51">
        <v>4320</v>
      </c>
      <c r="N21" s="80">
        <f t="shared" si="0"/>
        <v>43.2</v>
      </c>
    </row>
    <row r="22" spans="1:14" ht="37.5" customHeight="1">
      <c r="A22" s="41"/>
      <c r="B22" s="47"/>
      <c r="C22" s="56" t="s">
        <v>98</v>
      </c>
      <c r="D22" s="38" t="s">
        <v>12</v>
      </c>
      <c r="E22" s="38" t="s">
        <v>26</v>
      </c>
      <c r="F22" s="38" t="s">
        <v>99</v>
      </c>
      <c r="G22" s="38" t="s">
        <v>13</v>
      </c>
      <c r="H22" s="38" t="s">
        <v>12</v>
      </c>
      <c r="I22" s="38" t="s">
        <v>13</v>
      </c>
      <c r="J22" s="38" t="s">
        <v>14</v>
      </c>
      <c r="K22" s="38" t="s">
        <v>12</v>
      </c>
      <c r="L22" s="39">
        <f>L23</f>
        <v>0</v>
      </c>
      <c r="M22" s="39">
        <f>M23</f>
        <v>0</v>
      </c>
      <c r="N22" s="80" t="e">
        <f t="shared" si="0"/>
        <v>#DIV/0!</v>
      </c>
    </row>
    <row r="23" spans="1:14" ht="27.75" customHeight="1">
      <c r="A23" s="41"/>
      <c r="B23" s="47"/>
      <c r="C23" s="58" t="s">
        <v>100</v>
      </c>
      <c r="D23" s="49" t="s">
        <v>20</v>
      </c>
      <c r="E23" s="49" t="s">
        <v>26</v>
      </c>
      <c r="F23" s="49" t="s">
        <v>99</v>
      </c>
      <c r="G23" s="49" t="s">
        <v>41</v>
      </c>
      <c r="H23" s="49" t="s">
        <v>42</v>
      </c>
      <c r="I23" s="49" t="s">
        <v>37</v>
      </c>
      <c r="J23" s="49" t="s">
        <v>14</v>
      </c>
      <c r="K23" s="49" t="s">
        <v>22</v>
      </c>
      <c r="L23" s="51">
        <v>0</v>
      </c>
      <c r="M23" s="51">
        <v>0</v>
      </c>
      <c r="N23" s="80" t="e">
        <f t="shared" si="0"/>
        <v>#DIV/0!</v>
      </c>
    </row>
    <row r="24" spans="1:14" ht="48.75" customHeight="1">
      <c r="A24" s="35" t="s">
        <v>63</v>
      </c>
      <c r="B24" s="47" t="s">
        <v>59</v>
      </c>
      <c r="C24" s="59" t="s">
        <v>59</v>
      </c>
      <c r="D24" s="60" t="s">
        <v>12</v>
      </c>
      <c r="E24" s="60" t="s">
        <v>26</v>
      </c>
      <c r="F24" s="60" t="s">
        <v>60</v>
      </c>
      <c r="G24" s="60" t="s">
        <v>13</v>
      </c>
      <c r="H24" s="60" t="s">
        <v>12</v>
      </c>
      <c r="I24" s="60" t="s">
        <v>13</v>
      </c>
      <c r="J24" s="60" t="s">
        <v>14</v>
      </c>
      <c r="K24" s="60" t="s">
        <v>12</v>
      </c>
      <c r="L24" s="39">
        <f>L25</f>
        <v>20000</v>
      </c>
      <c r="M24" s="39">
        <f>M25</f>
        <v>14261.81</v>
      </c>
      <c r="N24" s="80">
        <f t="shared" si="0"/>
        <v>71.30905</v>
      </c>
    </row>
    <row r="25" spans="1:14" ht="82.5" customHeight="1">
      <c r="A25" s="41"/>
      <c r="B25" s="47" t="s">
        <v>61</v>
      </c>
      <c r="C25" s="61" t="s">
        <v>101</v>
      </c>
      <c r="D25" s="62" t="s">
        <v>12</v>
      </c>
      <c r="E25" s="62" t="s">
        <v>26</v>
      </c>
      <c r="F25" s="62" t="s">
        <v>60</v>
      </c>
      <c r="G25" s="62" t="s">
        <v>29</v>
      </c>
      <c r="H25" s="62" t="s">
        <v>12</v>
      </c>
      <c r="I25" s="62" t="s">
        <v>13</v>
      </c>
      <c r="J25" s="62" t="s">
        <v>14</v>
      </c>
      <c r="K25" s="62" t="s">
        <v>43</v>
      </c>
      <c r="L25" s="63">
        <f>L26</f>
        <v>20000</v>
      </c>
      <c r="M25" s="63">
        <f>M26</f>
        <v>14261.81</v>
      </c>
      <c r="N25" s="80">
        <f t="shared" si="0"/>
        <v>71.30905</v>
      </c>
    </row>
    <row r="26" spans="1:14" ht="88.5" customHeight="1">
      <c r="A26" s="41"/>
      <c r="B26" s="47" t="s">
        <v>62</v>
      </c>
      <c r="C26" s="64" t="s">
        <v>102</v>
      </c>
      <c r="D26" s="55" t="s">
        <v>84</v>
      </c>
      <c r="E26" s="55" t="s">
        <v>26</v>
      </c>
      <c r="F26" s="55" t="s">
        <v>60</v>
      </c>
      <c r="G26" s="55" t="s">
        <v>29</v>
      </c>
      <c r="H26" s="55" t="s">
        <v>40</v>
      </c>
      <c r="I26" s="55" t="s">
        <v>37</v>
      </c>
      <c r="J26" s="55" t="s">
        <v>14</v>
      </c>
      <c r="K26" s="55" t="s">
        <v>43</v>
      </c>
      <c r="L26" s="51">
        <v>20000</v>
      </c>
      <c r="M26" s="51">
        <v>14261.81</v>
      </c>
      <c r="N26" s="80">
        <f t="shared" si="0"/>
        <v>71.30905</v>
      </c>
    </row>
    <row r="27" spans="1:14" ht="34.5" customHeight="1">
      <c r="A27" s="65">
        <v>6</v>
      </c>
      <c r="B27" s="47"/>
      <c r="C27" s="66" t="s">
        <v>85</v>
      </c>
      <c r="D27" s="38" t="s">
        <v>12</v>
      </c>
      <c r="E27" s="38" t="s">
        <v>26</v>
      </c>
      <c r="F27" s="38" t="s">
        <v>86</v>
      </c>
      <c r="G27" s="38" t="s">
        <v>13</v>
      </c>
      <c r="H27" s="38" t="s">
        <v>12</v>
      </c>
      <c r="I27" s="38" t="s">
        <v>13</v>
      </c>
      <c r="J27" s="38" t="s">
        <v>14</v>
      </c>
      <c r="K27" s="38" t="s">
        <v>12</v>
      </c>
      <c r="L27" s="39">
        <f>L28</f>
        <v>21000.25</v>
      </c>
      <c r="M27" s="39">
        <f>M28</f>
        <v>25196.53</v>
      </c>
      <c r="N27" s="80">
        <f t="shared" si="0"/>
        <v>119.9820478327639</v>
      </c>
    </row>
    <row r="28" spans="1:14" ht="105.75" customHeight="1">
      <c r="A28" s="65"/>
      <c r="B28" s="47"/>
      <c r="C28" s="67" t="s">
        <v>87</v>
      </c>
      <c r="D28" s="68" t="s">
        <v>88</v>
      </c>
      <c r="E28" s="68" t="s">
        <v>26</v>
      </c>
      <c r="F28" s="68" t="s">
        <v>86</v>
      </c>
      <c r="G28" s="68" t="s">
        <v>34</v>
      </c>
      <c r="H28" s="68" t="s">
        <v>12</v>
      </c>
      <c r="I28" s="68" t="s">
        <v>13</v>
      </c>
      <c r="J28" s="68" t="s">
        <v>14</v>
      </c>
      <c r="K28" s="68" t="s">
        <v>89</v>
      </c>
      <c r="L28" s="63">
        <f>L29+L30</f>
        <v>21000.25</v>
      </c>
      <c r="M28" s="63">
        <f>M29</f>
        <v>25196.53</v>
      </c>
      <c r="N28" s="80">
        <f t="shared" si="0"/>
        <v>119.9820478327639</v>
      </c>
    </row>
    <row r="29" spans="1:14" ht="25.5" customHeight="1">
      <c r="A29" s="65"/>
      <c r="B29" s="47"/>
      <c r="C29" s="69" t="s">
        <v>109</v>
      </c>
      <c r="D29" s="49" t="s">
        <v>88</v>
      </c>
      <c r="E29" s="49" t="s">
        <v>26</v>
      </c>
      <c r="F29" s="49" t="s">
        <v>86</v>
      </c>
      <c r="G29" s="49" t="s">
        <v>34</v>
      </c>
      <c r="H29" s="49" t="s">
        <v>40</v>
      </c>
      <c r="I29" s="49" t="s">
        <v>37</v>
      </c>
      <c r="J29" s="49" t="s">
        <v>14</v>
      </c>
      <c r="K29" s="49" t="s">
        <v>89</v>
      </c>
      <c r="L29" s="51">
        <v>21000.25</v>
      </c>
      <c r="M29" s="70">
        <v>25196.53</v>
      </c>
      <c r="N29" s="80">
        <f t="shared" si="0"/>
        <v>119.9820478327639</v>
      </c>
    </row>
    <row r="30" spans="1:14" ht="25.5" customHeight="1">
      <c r="A30" s="65"/>
      <c r="B30" s="47"/>
      <c r="C30" s="69" t="s">
        <v>109</v>
      </c>
      <c r="D30" s="49" t="s">
        <v>88</v>
      </c>
      <c r="E30" s="49" t="s">
        <v>26</v>
      </c>
      <c r="F30" s="49" t="s">
        <v>86</v>
      </c>
      <c r="G30" s="49" t="s">
        <v>34</v>
      </c>
      <c r="H30" s="49" t="s">
        <v>91</v>
      </c>
      <c r="I30" s="49" t="s">
        <v>37</v>
      </c>
      <c r="J30" s="49" t="s">
        <v>14</v>
      </c>
      <c r="K30" s="49" t="s">
        <v>89</v>
      </c>
      <c r="L30" s="70"/>
      <c r="M30" s="70"/>
      <c r="N30" s="80"/>
    </row>
    <row r="31" spans="1:14" ht="14.25" customHeight="1">
      <c r="A31" s="65">
        <v>7</v>
      </c>
      <c r="B31" s="47"/>
      <c r="C31" s="71" t="s">
        <v>44</v>
      </c>
      <c r="D31" s="60" t="s">
        <v>12</v>
      </c>
      <c r="E31" s="60" t="s">
        <v>26</v>
      </c>
      <c r="F31" s="60" t="s">
        <v>45</v>
      </c>
      <c r="G31" s="60" t="s">
        <v>13</v>
      </c>
      <c r="H31" s="60" t="s">
        <v>12</v>
      </c>
      <c r="I31" s="60" t="s">
        <v>13</v>
      </c>
      <c r="J31" s="60" t="s">
        <v>14</v>
      </c>
      <c r="K31" s="60" t="s">
        <v>12</v>
      </c>
      <c r="L31" s="39">
        <f>L32</f>
        <v>0</v>
      </c>
      <c r="M31" s="39">
        <f>M32</f>
        <v>0</v>
      </c>
      <c r="N31" s="80" t="e">
        <f t="shared" si="0"/>
        <v>#DIV/0!</v>
      </c>
    </row>
    <row r="32" spans="1:14" s="40" customFormat="1" ht="12.75" customHeight="1">
      <c r="A32" s="41"/>
      <c r="B32" s="47"/>
      <c r="C32" s="72" t="s">
        <v>46</v>
      </c>
      <c r="D32" s="55" t="s">
        <v>12</v>
      </c>
      <c r="E32" s="55" t="s">
        <v>26</v>
      </c>
      <c r="F32" s="55" t="s">
        <v>45</v>
      </c>
      <c r="G32" s="55" t="s">
        <v>29</v>
      </c>
      <c r="H32" s="55" t="s">
        <v>12</v>
      </c>
      <c r="I32" s="55" t="s">
        <v>13</v>
      </c>
      <c r="J32" s="55" t="s">
        <v>14</v>
      </c>
      <c r="K32" s="55" t="s">
        <v>47</v>
      </c>
      <c r="L32" s="51">
        <f>L33</f>
        <v>0</v>
      </c>
      <c r="M32" s="51">
        <f>M33</f>
        <v>0</v>
      </c>
      <c r="N32" s="80" t="e">
        <f t="shared" si="0"/>
        <v>#DIV/0!</v>
      </c>
    </row>
    <row r="33" spans="1:14" s="46" customFormat="1" ht="12.75" customHeight="1">
      <c r="A33" s="41"/>
      <c r="B33" s="47"/>
      <c r="C33" s="64" t="s">
        <v>78</v>
      </c>
      <c r="D33" s="55" t="s">
        <v>84</v>
      </c>
      <c r="E33" s="55" t="s">
        <v>26</v>
      </c>
      <c r="F33" s="55" t="s">
        <v>45</v>
      </c>
      <c r="G33" s="55" t="s">
        <v>29</v>
      </c>
      <c r="H33" s="55" t="s">
        <v>42</v>
      </c>
      <c r="I33" s="55" t="s">
        <v>37</v>
      </c>
      <c r="J33" s="55" t="s">
        <v>14</v>
      </c>
      <c r="K33" s="55" t="s">
        <v>47</v>
      </c>
      <c r="L33" s="51"/>
      <c r="M33" s="51"/>
      <c r="N33" s="80" t="e">
        <f t="shared" si="0"/>
        <v>#DIV/0!</v>
      </c>
    </row>
    <row r="34" spans="1:14" ht="15" customHeight="1">
      <c r="A34" s="29" t="s">
        <v>64</v>
      </c>
      <c r="B34" s="73"/>
      <c r="C34" s="74" t="s">
        <v>70</v>
      </c>
      <c r="D34" s="75" t="s">
        <v>12</v>
      </c>
      <c r="E34" s="75" t="s">
        <v>48</v>
      </c>
      <c r="F34" s="75" t="s">
        <v>13</v>
      </c>
      <c r="G34" s="75" t="s">
        <v>13</v>
      </c>
      <c r="H34" s="75" t="s">
        <v>12</v>
      </c>
      <c r="I34" s="75" t="s">
        <v>13</v>
      </c>
      <c r="J34" s="75" t="s">
        <v>14</v>
      </c>
      <c r="K34" s="75" t="s">
        <v>12</v>
      </c>
      <c r="L34" s="33">
        <f>L35</f>
        <v>1623223.75</v>
      </c>
      <c r="M34" s="33">
        <f>M35</f>
        <v>1566223.75</v>
      </c>
      <c r="N34" s="80">
        <f t="shared" si="0"/>
        <v>96.48846931915578</v>
      </c>
    </row>
    <row r="35" spans="1:14" ht="37.5" customHeight="1">
      <c r="A35" s="35"/>
      <c r="B35" s="35"/>
      <c r="C35" s="56" t="s">
        <v>71</v>
      </c>
      <c r="D35" s="37" t="s">
        <v>12</v>
      </c>
      <c r="E35" s="38" t="s">
        <v>48</v>
      </c>
      <c r="F35" s="38" t="s">
        <v>21</v>
      </c>
      <c r="G35" s="38" t="s">
        <v>13</v>
      </c>
      <c r="H35" s="38" t="s">
        <v>12</v>
      </c>
      <c r="I35" s="38" t="s">
        <v>13</v>
      </c>
      <c r="J35" s="38" t="s">
        <v>14</v>
      </c>
      <c r="K35" s="38" t="s">
        <v>12</v>
      </c>
      <c r="L35" s="39">
        <f>L36+L38+L41+L43</f>
        <v>1623223.75</v>
      </c>
      <c r="M35" s="39">
        <f>M36+M38+M41+M43</f>
        <v>1566223.75</v>
      </c>
      <c r="N35" s="80">
        <f t="shared" si="0"/>
        <v>96.48846931915578</v>
      </c>
    </row>
    <row r="36" spans="1:14" ht="24" customHeight="1">
      <c r="A36" s="41" t="s">
        <v>18</v>
      </c>
      <c r="B36" s="41"/>
      <c r="C36" s="42" t="s">
        <v>72</v>
      </c>
      <c r="D36" s="44" t="s">
        <v>12</v>
      </c>
      <c r="E36" s="43" t="s">
        <v>48</v>
      </c>
      <c r="F36" s="43" t="s">
        <v>21</v>
      </c>
      <c r="G36" s="43" t="s">
        <v>17</v>
      </c>
      <c r="H36" s="43" t="s">
        <v>12</v>
      </c>
      <c r="I36" s="43" t="s">
        <v>13</v>
      </c>
      <c r="J36" s="43" t="s">
        <v>14</v>
      </c>
      <c r="K36" s="43" t="s">
        <v>49</v>
      </c>
      <c r="L36" s="45">
        <f>SUM(L37:L37)</f>
        <v>681000</v>
      </c>
      <c r="M36" s="45">
        <f>SUM(M37:M37)</f>
        <v>624000</v>
      </c>
      <c r="N36" s="80">
        <f t="shared" si="0"/>
        <v>91.62995594713657</v>
      </c>
    </row>
    <row r="37" spans="1:14" s="46" customFormat="1" ht="15.75" customHeight="1">
      <c r="A37" s="47"/>
      <c r="B37" s="47"/>
      <c r="C37" s="48" t="s">
        <v>73</v>
      </c>
      <c r="D37" s="49" t="s">
        <v>84</v>
      </c>
      <c r="E37" s="49" t="s">
        <v>48</v>
      </c>
      <c r="F37" s="49" t="s">
        <v>21</v>
      </c>
      <c r="G37" s="49" t="s">
        <v>17</v>
      </c>
      <c r="H37" s="49" t="s">
        <v>53</v>
      </c>
      <c r="I37" s="49" t="s">
        <v>37</v>
      </c>
      <c r="J37" s="49" t="s">
        <v>14</v>
      </c>
      <c r="K37" s="49" t="s">
        <v>49</v>
      </c>
      <c r="L37" s="51">
        <v>681000</v>
      </c>
      <c r="M37" s="51">
        <v>624000</v>
      </c>
      <c r="N37" s="80">
        <f t="shared" si="0"/>
        <v>91.62995594713657</v>
      </c>
    </row>
    <row r="38" spans="1:14" ht="26.25" customHeight="1">
      <c r="A38" s="41" t="s">
        <v>50</v>
      </c>
      <c r="B38" s="47"/>
      <c r="C38" s="42" t="s">
        <v>77</v>
      </c>
      <c r="D38" s="44" t="s">
        <v>12</v>
      </c>
      <c r="E38" s="43" t="s">
        <v>48</v>
      </c>
      <c r="F38" s="43" t="s">
        <v>21</v>
      </c>
      <c r="G38" s="43" t="s">
        <v>21</v>
      </c>
      <c r="H38" s="43" t="s">
        <v>12</v>
      </c>
      <c r="I38" s="43" t="s">
        <v>13</v>
      </c>
      <c r="J38" s="43" t="s">
        <v>14</v>
      </c>
      <c r="K38" s="43" t="s">
        <v>49</v>
      </c>
      <c r="L38" s="45">
        <f>L39+L40</f>
        <v>763000</v>
      </c>
      <c r="M38" s="45">
        <f>M39+M40</f>
        <v>763000</v>
      </c>
      <c r="N38" s="80">
        <f t="shared" si="0"/>
        <v>100</v>
      </c>
    </row>
    <row r="39" spans="1:14" ht="76.5" customHeight="1">
      <c r="A39" s="41"/>
      <c r="B39" s="47"/>
      <c r="C39" s="79" t="s">
        <v>111</v>
      </c>
      <c r="D39" s="54" t="s">
        <v>84</v>
      </c>
      <c r="E39" s="54" t="s">
        <v>48</v>
      </c>
      <c r="F39" s="54" t="s">
        <v>21</v>
      </c>
      <c r="G39" s="54" t="s">
        <v>21</v>
      </c>
      <c r="H39" s="54" t="s">
        <v>110</v>
      </c>
      <c r="I39" s="54" t="s">
        <v>37</v>
      </c>
      <c r="J39" s="54" t="s">
        <v>14</v>
      </c>
      <c r="K39" s="54" t="s">
        <v>49</v>
      </c>
      <c r="L39" s="51">
        <v>323000</v>
      </c>
      <c r="M39" s="51">
        <v>323000</v>
      </c>
      <c r="N39" s="80">
        <f t="shared" si="0"/>
        <v>100</v>
      </c>
    </row>
    <row r="40" spans="1:14" ht="16.5" customHeight="1">
      <c r="A40" s="47"/>
      <c r="B40" s="47"/>
      <c r="C40" s="64" t="s">
        <v>55</v>
      </c>
      <c r="D40" s="49" t="s">
        <v>84</v>
      </c>
      <c r="E40" s="49" t="s">
        <v>48</v>
      </c>
      <c r="F40" s="49" t="s">
        <v>21</v>
      </c>
      <c r="G40" s="49" t="s">
        <v>21</v>
      </c>
      <c r="H40" s="49" t="s">
        <v>54</v>
      </c>
      <c r="I40" s="49" t="s">
        <v>37</v>
      </c>
      <c r="J40" s="49" t="s">
        <v>14</v>
      </c>
      <c r="K40" s="49" t="s">
        <v>49</v>
      </c>
      <c r="L40" s="51">
        <v>440000</v>
      </c>
      <c r="M40" s="51">
        <v>440000</v>
      </c>
      <c r="N40" s="80">
        <f t="shared" si="0"/>
        <v>100</v>
      </c>
    </row>
    <row r="41" spans="1:14" s="46" customFormat="1" ht="25.5" customHeight="1">
      <c r="A41" s="41" t="s">
        <v>51</v>
      </c>
      <c r="B41" s="41"/>
      <c r="C41" s="42" t="s">
        <v>74</v>
      </c>
      <c r="D41" s="44" t="s">
        <v>12</v>
      </c>
      <c r="E41" s="43" t="s">
        <v>48</v>
      </c>
      <c r="F41" s="43" t="s">
        <v>21</v>
      </c>
      <c r="G41" s="43" t="s">
        <v>32</v>
      </c>
      <c r="H41" s="43" t="s">
        <v>12</v>
      </c>
      <c r="I41" s="43" t="s">
        <v>13</v>
      </c>
      <c r="J41" s="43" t="s">
        <v>14</v>
      </c>
      <c r="K41" s="43" t="s">
        <v>49</v>
      </c>
      <c r="L41" s="45">
        <f>L42</f>
        <v>68000</v>
      </c>
      <c r="M41" s="45">
        <f>M42</f>
        <v>68000</v>
      </c>
      <c r="N41" s="80">
        <f t="shared" si="0"/>
        <v>100</v>
      </c>
    </row>
    <row r="42" spans="1:14" ht="21.75" customHeight="1">
      <c r="A42" s="47"/>
      <c r="B42" s="47"/>
      <c r="C42" s="76" t="s">
        <v>75</v>
      </c>
      <c r="D42" s="49" t="s">
        <v>84</v>
      </c>
      <c r="E42" s="49" t="s">
        <v>48</v>
      </c>
      <c r="F42" s="49" t="s">
        <v>21</v>
      </c>
      <c r="G42" s="49" t="s">
        <v>32</v>
      </c>
      <c r="H42" s="49" t="s">
        <v>76</v>
      </c>
      <c r="I42" s="49" t="s">
        <v>37</v>
      </c>
      <c r="J42" s="49" t="s">
        <v>14</v>
      </c>
      <c r="K42" s="49" t="s">
        <v>49</v>
      </c>
      <c r="L42" s="51">
        <v>68000</v>
      </c>
      <c r="M42" s="51">
        <v>68000</v>
      </c>
      <c r="N42" s="80">
        <f t="shared" si="0"/>
        <v>100</v>
      </c>
    </row>
    <row r="43" spans="1:14" ht="12">
      <c r="A43" s="41" t="s">
        <v>80</v>
      </c>
      <c r="B43" s="41"/>
      <c r="C43" s="42" t="s">
        <v>81</v>
      </c>
      <c r="D43" s="43" t="s">
        <v>12</v>
      </c>
      <c r="E43" s="43" t="s">
        <v>48</v>
      </c>
      <c r="F43" s="43" t="s">
        <v>21</v>
      </c>
      <c r="G43" s="43" t="s">
        <v>41</v>
      </c>
      <c r="H43" s="43" t="s">
        <v>12</v>
      </c>
      <c r="I43" s="43" t="s">
        <v>13</v>
      </c>
      <c r="J43" s="43" t="s">
        <v>14</v>
      </c>
      <c r="K43" s="43" t="s">
        <v>49</v>
      </c>
      <c r="L43" s="45">
        <f>L44</f>
        <v>111223.75</v>
      </c>
      <c r="M43" s="45">
        <f>M44</f>
        <v>111223.75</v>
      </c>
      <c r="N43" s="80">
        <f t="shared" si="0"/>
        <v>100</v>
      </c>
    </row>
    <row r="44" spans="1:14" ht="24.75" customHeight="1">
      <c r="A44" s="47"/>
      <c r="B44" s="47"/>
      <c r="C44" s="48" t="s">
        <v>82</v>
      </c>
      <c r="D44" s="49" t="s">
        <v>84</v>
      </c>
      <c r="E44" s="49" t="s">
        <v>48</v>
      </c>
      <c r="F44" s="49" t="s">
        <v>21</v>
      </c>
      <c r="G44" s="49" t="s">
        <v>41</v>
      </c>
      <c r="H44" s="49" t="s">
        <v>83</v>
      </c>
      <c r="I44" s="49" t="s">
        <v>37</v>
      </c>
      <c r="J44" s="49" t="s">
        <v>14</v>
      </c>
      <c r="K44" s="49" t="s">
        <v>49</v>
      </c>
      <c r="L44" s="51">
        <v>111223.75</v>
      </c>
      <c r="M44" s="51">
        <v>111223.75</v>
      </c>
      <c r="N44" s="80">
        <f t="shared" si="0"/>
        <v>100</v>
      </c>
    </row>
    <row r="45" spans="1:14" ht="12">
      <c r="A45" s="29"/>
      <c r="B45" s="29"/>
      <c r="C45" s="77" t="s">
        <v>52</v>
      </c>
      <c r="D45" s="75"/>
      <c r="E45" s="75"/>
      <c r="F45" s="75"/>
      <c r="G45" s="75"/>
      <c r="H45" s="75"/>
      <c r="I45" s="75"/>
      <c r="J45" s="75"/>
      <c r="K45" s="75"/>
      <c r="L45" s="33">
        <f>L6+L34</f>
        <v>2208224</v>
      </c>
      <c r="M45" s="33">
        <f>M6+M34</f>
        <v>2047998.13</v>
      </c>
      <c r="N45" s="80">
        <f t="shared" si="0"/>
        <v>92.7441296716275</v>
      </c>
    </row>
    <row r="46" spans="3:12" ht="12">
      <c r="C46" s="78"/>
      <c r="K46" s="81"/>
      <c r="L46" s="82"/>
    </row>
    <row r="47" spans="11:12" ht="12">
      <c r="K47" s="81"/>
      <c r="L47" s="83"/>
    </row>
  </sheetData>
  <mergeCells count="8">
    <mergeCell ref="M4:M5"/>
    <mergeCell ref="N4:N5"/>
    <mergeCell ref="D1:K1"/>
    <mergeCell ref="A2:L2"/>
    <mergeCell ref="A4:A5"/>
    <mergeCell ref="C4:C5"/>
    <mergeCell ref="D4:K4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workbookViewId="0" topLeftCell="A19">
      <selection activeCell="M48" sqref="M48"/>
    </sheetView>
  </sheetViews>
  <sheetFormatPr defaultColWidth="9.00390625" defaultRowHeight="12.75"/>
  <cols>
    <col min="1" max="1" width="4.75390625" style="20" customWidth="1"/>
    <col min="2" max="2" width="9.375" style="21" hidden="1" customWidth="1"/>
    <col min="3" max="3" width="35.625" style="20" customWidth="1"/>
    <col min="4" max="4" width="5.75390625" style="23" customWidth="1"/>
    <col min="5" max="5" width="5.25390625" style="23" customWidth="1"/>
    <col min="6" max="6" width="4.625" style="23" customWidth="1"/>
    <col min="7" max="7" width="5.75390625" style="23" customWidth="1"/>
    <col min="8" max="8" width="6.125" style="23" customWidth="1"/>
    <col min="9" max="9" width="4.875" style="23" customWidth="1"/>
    <col min="10" max="10" width="6.25390625" style="23" customWidth="1"/>
    <col min="11" max="11" width="5.875" style="23" customWidth="1"/>
    <col min="12" max="12" width="11.00390625" style="22" customWidth="1"/>
    <col min="13" max="13" width="10.625" style="20" customWidth="1"/>
    <col min="14" max="14" width="10.125" style="20" customWidth="1"/>
    <col min="15" max="16384" width="9.375" style="20" customWidth="1"/>
  </cols>
  <sheetData>
    <row r="1" spans="4:11" ht="6.75" customHeight="1">
      <c r="D1" s="86"/>
      <c r="E1" s="86"/>
      <c r="F1" s="86"/>
      <c r="G1" s="86"/>
      <c r="H1" s="86"/>
      <c r="I1" s="86"/>
      <c r="J1" s="86"/>
      <c r="K1" s="86"/>
    </row>
    <row r="2" spans="1:12" ht="16.5" customHeight="1">
      <c r="A2" s="87" t="s">
        <v>106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0:12" ht="11.25" customHeight="1">
      <c r="J3" s="23" t="s">
        <v>92</v>
      </c>
      <c r="L3" s="24"/>
    </row>
    <row r="4" spans="1:14" s="26" customFormat="1" ht="19.5" customHeight="1">
      <c r="A4" s="88" t="s">
        <v>0</v>
      </c>
      <c r="B4" s="25"/>
      <c r="C4" s="90" t="s">
        <v>1</v>
      </c>
      <c r="D4" s="92" t="s">
        <v>2</v>
      </c>
      <c r="E4" s="93"/>
      <c r="F4" s="93"/>
      <c r="G4" s="93"/>
      <c r="H4" s="93"/>
      <c r="I4" s="93"/>
      <c r="J4" s="93"/>
      <c r="K4" s="94"/>
      <c r="L4" s="84" t="s">
        <v>103</v>
      </c>
      <c r="M4" s="84" t="s">
        <v>104</v>
      </c>
      <c r="N4" s="84" t="s">
        <v>105</v>
      </c>
    </row>
    <row r="5" spans="1:14" s="26" customFormat="1" ht="46.5" customHeight="1">
      <c r="A5" s="89"/>
      <c r="B5" s="27"/>
      <c r="C5" s="91"/>
      <c r="D5" s="28" t="s">
        <v>4</v>
      </c>
      <c r="E5" s="28" t="s">
        <v>95</v>
      </c>
      <c r="F5" s="28" t="s">
        <v>5</v>
      </c>
      <c r="G5" s="28" t="s">
        <v>6</v>
      </c>
      <c r="H5" s="28" t="s">
        <v>7</v>
      </c>
      <c r="I5" s="28" t="s">
        <v>96</v>
      </c>
      <c r="J5" s="28" t="s">
        <v>8</v>
      </c>
      <c r="K5" s="28" t="s">
        <v>9</v>
      </c>
      <c r="L5" s="85"/>
      <c r="M5" s="85"/>
      <c r="N5" s="85"/>
    </row>
    <row r="6" spans="1:14" s="34" customFormat="1" ht="15" customHeight="1">
      <c r="A6" s="29" t="s">
        <v>10</v>
      </c>
      <c r="B6" s="29"/>
      <c r="C6" s="30" t="s">
        <v>11</v>
      </c>
      <c r="D6" s="31" t="s">
        <v>12</v>
      </c>
      <c r="E6" s="31">
        <v>1</v>
      </c>
      <c r="F6" s="31" t="s">
        <v>13</v>
      </c>
      <c r="G6" s="32" t="s">
        <v>13</v>
      </c>
      <c r="H6" s="32" t="s">
        <v>12</v>
      </c>
      <c r="I6" s="32" t="s">
        <v>13</v>
      </c>
      <c r="J6" s="32" t="s">
        <v>14</v>
      </c>
      <c r="K6" s="32" t="s">
        <v>12</v>
      </c>
      <c r="L6" s="33">
        <f>L7+L11+L13+L19+L22+L24+L27+L31</f>
        <v>585000.25</v>
      </c>
      <c r="M6" s="33">
        <f>M7+M11+M13+M19+M22+M24+M27+M31</f>
        <v>590041.25</v>
      </c>
      <c r="N6" s="33">
        <f aca="true" t="shared" si="0" ref="N6:N45">M6-L6</f>
        <v>5041</v>
      </c>
    </row>
    <row r="7" spans="1:14" s="40" customFormat="1" ht="13.5" customHeight="1">
      <c r="A7" s="35" t="s">
        <v>15</v>
      </c>
      <c r="B7" s="35"/>
      <c r="C7" s="36" t="s">
        <v>16</v>
      </c>
      <c r="D7" s="37" t="s">
        <v>12</v>
      </c>
      <c r="E7" s="37">
        <v>1</v>
      </c>
      <c r="F7" s="37" t="s">
        <v>17</v>
      </c>
      <c r="G7" s="38" t="s">
        <v>13</v>
      </c>
      <c r="H7" s="38" t="s">
        <v>12</v>
      </c>
      <c r="I7" s="38" t="s">
        <v>13</v>
      </c>
      <c r="J7" s="38" t="s">
        <v>14</v>
      </c>
      <c r="K7" s="38" t="s">
        <v>12</v>
      </c>
      <c r="L7" s="39">
        <f>L8</f>
        <v>480000</v>
      </c>
      <c r="M7" s="39">
        <f>M8</f>
        <v>480240</v>
      </c>
      <c r="N7" s="33">
        <f t="shared" si="0"/>
        <v>240</v>
      </c>
    </row>
    <row r="8" spans="1:14" s="46" customFormat="1" ht="14.25" customHeight="1">
      <c r="A8" s="41" t="s">
        <v>18</v>
      </c>
      <c r="B8" s="41"/>
      <c r="C8" s="42" t="s">
        <v>19</v>
      </c>
      <c r="D8" s="43" t="s">
        <v>20</v>
      </c>
      <c r="E8" s="44">
        <v>1</v>
      </c>
      <c r="F8" s="44" t="s">
        <v>17</v>
      </c>
      <c r="G8" s="43" t="s">
        <v>21</v>
      </c>
      <c r="H8" s="43" t="s">
        <v>12</v>
      </c>
      <c r="I8" s="43" t="s">
        <v>17</v>
      </c>
      <c r="J8" s="43" t="s">
        <v>14</v>
      </c>
      <c r="K8" s="43" t="s">
        <v>22</v>
      </c>
      <c r="L8" s="45">
        <f>L9+L10</f>
        <v>480000</v>
      </c>
      <c r="M8" s="45">
        <f>M9+M10</f>
        <v>480240</v>
      </c>
      <c r="N8" s="33">
        <f t="shared" si="0"/>
        <v>240</v>
      </c>
    </row>
    <row r="9" spans="1:14" ht="21.75" customHeight="1">
      <c r="A9" s="47"/>
      <c r="B9" s="47"/>
      <c r="C9" s="48" t="s">
        <v>24</v>
      </c>
      <c r="D9" s="49" t="s">
        <v>20</v>
      </c>
      <c r="E9" s="50">
        <v>1</v>
      </c>
      <c r="F9" s="50" t="s">
        <v>17</v>
      </c>
      <c r="G9" s="49" t="s">
        <v>21</v>
      </c>
      <c r="H9" s="49" t="s">
        <v>23</v>
      </c>
      <c r="I9" s="49" t="s">
        <v>17</v>
      </c>
      <c r="J9" s="49" t="s">
        <v>14</v>
      </c>
      <c r="K9" s="49" t="s">
        <v>22</v>
      </c>
      <c r="L9" s="51">
        <v>480000</v>
      </c>
      <c r="M9" s="51">
        <v>480000</v>
      </c>
      <c r="N9" s="33">
        <f t="shared" si="0"/>
        <v>0</v>
      </c>
    </row>
    <row r="10" spans="1:14" ht="21" customHeight="1">
      <c r="A10" s="47"/>
      <c r="B10" s="47"/>
      <c r="C10" s="52" t="s">
        <v>97</v>
      </c>
      <c r="D10" s="49" t="s">
        <v>20</v>
      </c>
      <c r="E10" s="50">
        <v>1</v>
      </c>
      <c r="F10" s="50" t="s">
        <v>17</v>
      </c>
      <c r="G10" s="49" t="s">
        <v>21</v>
      </c>
      <c r="H10" s="49" t="s">
        <v>25</v>
      </c>
      <c r="I10" s="49" t="s">
        <v>17</v>
      </c>
      <c r="J10" s="49" t="s">
        <v>14</v>
      </c>
      <c r="K10" s="49" t="s">
        <v>22</v>
      </c>
      <c r="L10" s="51"/>
      <c r="M10" s="51">
        <v>240</v>
      </c>
      <c r="N10" s="33">
        <f t="shared" si="0"/>
        <v>240</v>
      </c>
    </row>
    <row r="11" spans="1:14" ht="14.25" customHeight="1">
      <c r="A11" s="47"/>
      <c r="B11" s="47"/>
      <c r="C11" s="36" t="s">
        <v>68</v>
      </c>
      <c r="D11" s="38" t="s">
        <v>12</v>
      </c>
      <c r="E11" s="38" t="s">
        <v>26</v>
      </c>
      <c r="F11" s="38" t="s">
        <v>29</v>
      </c>
      <c r="G11" s="38" t="s">
        <v>13</v>
      </c>
      <c r="H11" s="38" t="s">
        <v>12</v>
      </c>
      <c r="I11" s="38" t="s">
        <v>13</v>
      </c>
      <c r="J11" s="38" t="s">
        <v>14</v>
      </c>
      <c r="K11" s="38" t="s">
        <v>12</v>
      </c>
      <c r="L11" s="39">
        <f>L12</f>
        <v>0</v>
      </c>
      <c r="M11" s="39">
        <f>M12</f>
        <v>601.3</v>
      </c>
      <c r="N11" s="33">
        <f t="shared" si="0"/>
        <v>601.3</v>
      </c>
    </row>
    <row r="12" spans="1:14" ht="13.5" customHeight="1">
      <c r="A12" s="47"/>
      <c r="B12" s="47"/>
      <c r="C12" s="48" t="s">
        <v>69</v>
      </c>
      <c r="D12" s="49" t="s">
        <v>20</v>
      </c>
      <c r="E12" s="49" t="s">
        <v>26</v>
      </c>
      <c r="F12" s="49" t="s">
        <v>29</v>
      </c>
      <c r="G12" s="49" t="s">
        <v>32</v>
      </c>
      <c r="H12" s="49" t="s">
        <v>23</v>
      </c>
      <c r="I12" s="49" t="s">
        <v>17</v>
      </c>
      <c r="J12" s="49" t="s">
        <v>14</v>
      </c>
      <c r="K12" s="49" t="s">
        <v>22</v>
      </c>
      <c r="L12" s="51">
        <v>0</v>
      </c>
      <c r="M12" s="51">
        <v>601.3</v>
      </c>
      <c r="N12" s="33">
        <f t="shared" si="0"/>
        <v>601.3</v>
      </c>
    </row>
    <row r="13" spans="1:14" s="40" customFormat="1" ht="18.75" customHeight="1">
      <c r="A13" s="35" t="s">
        <v>28</v>
      </c>
      <c r="B13" s="35"/>
      <c r="C13" s="36" t="s">
        <v>33</v>
      </c>
      <c r="D13" s="37" t="s">
        <v>12</v>
      </c>
      <c r="E13" s="38" t="s">
        <v>26</v>
      </c>
      <c r="F13" s="38" t="s">
        <v>34</v>
      </c>
      <c r="G13" s="38" t="s">
        <v>13</v>
      </c>
      <c r="H13" s="38" t="s">
        <v>12</v>
      </c>
      <c r="I13" s="38" t="s">
        <v>13</v>
      </c>
      <c r="J13" s="38" t="s">
        <v>14</v>
      </c>
      <c r="K13" s="38" t="s">
        <v>12</v>
      </c>
      <c r="L13" s="39">
        <f>L14+L16</f>
        <v>54000</v>
      </c>
      <c r="M13" s="39">
        <f>M14+M16</f>
        <v>54000</v>
      </c>
      <c r="N13" s="33">
        <f t="shared" si="0"/>
        <v>0</v>
      </c>
    </row>
    <row r="14" spans="1:14" s="40" customFormat="1" ht="15.75" customHeight="1">
      <c r="A14" s="41" t="s">
        <v>30</v>
      </c>
      <c r="B14" s="35"/>
      <c r="C14" s="42" t="s">
        <v>35</v>
      </c>
      <c r="D14" s="43" t="s">
        <v>20</v>
      </c>
      <c r="E14" s="43" t="s">
        <v>26</v>
      </c>
      <c r="F14" s="43" t="s">
        <v>34</v>
      </c>
      <c r="G14" s="43" t="s">
        <v>17</v>
      </c>
      <c r="H14" s="43" t="s">
        <v>12</v>
      </c>
      <c r="I14" s="43" t="s">
        <v>13</v>
      </c>
      <c r="J14" s="43" t="s">
        <v>14</v>
      </c>
      <c r="K14" s="43" t="s">
        <v>22</v>
      </c>
      <c r="L14" s="45">
        <f>L15</f>
        <v>7000</v>
      </c>
      <c r="M14" s="45">
        <f>M15</f>
        <v>7000</v>
      </c>
      <c r="N14" s="33">
        <f t="shared" si="0"/>
        <v>0</v>
      </c>
    </row>
    <row r="15" spans="1:14" s="40" customFormat="1" ht="24.75" customHeight="1">
      <c r="A15" s="41"/>
      <c r="B15" s="41"/>
      <c r="C15" s="53" t="s">
        <v>36</v>
      </c>
      <c r="D15" s="54" t="s">
        <v>20</v>
      </c>
      <c r="E15" s="54" t="s">
        <v>26</v>
      </c>
      <c r="F15" s="54" t="s">
        <v>34</v>
      </c>
      <c r="G15" s="54" t="s">
        <v>17</v>
      </c>
      <c r="H15" s="54" t="s">
        <v>27</v>
      </c>
      <c r="I15" s="54" t="s">
        <v>37</v>
      </c>
      <c r="J15" s="54" t="s">
        <v>14</v>
      </c>
      <c r="K15" s="54" t="s">
        <v>22</v>
      </c>
      <c r="L15" s="51">
        <v>7000</v>
      </c>
      <c r="M15" s="51">
        <v>7000</v>
      </c>
      <c r="N15" s="33">
        <f t="shared" si="0"/>
        <v>0</v>
      </c>
    </row>
    <row r="16" spans="1:14" ht="14.25" customHeight="1">
      <c r="A16" s="41" t="s">
        <v>31</v>
      </c>
      <c r="B16" s="47"/>
      <c r="C16" s="42" t="s">
        <v>38</v>
      </c>
      <c r="D16" s="43" t="s">
        <v>20</v>
      </c>
      <c r="E16" s="43" t="s">
        <v>26</v>
      </c>
      <c r="F16" s="43" t="s">
        <v>34</v>
      </c>
      <c r="G16" s="43" t="s">
        <v>34</v>
      </c>
      <c r="H16" s="43" t="s">
        <v>12</v>
      </c>
      <c r="I16" s="43" t="s">
        <v>13</v>
      </c>
      <c r="J16" s="43" t="s">
        <v>14</v>
      </c>
      <c r="K16" s="43" t="s">
        <v>22</v>
      </c>
      <c r="L16" s="45">
        <f>L17+L18</f>
        <v>47000</v>
      </c>
      <c r="M16" s="45">
        <f>M17+M18</f>
        <v>47000</v>
      </c>
      <c r="N16" s="33">
        <f t="shared" si="0"/>
        <v>0</v>
      </c>
    </row>
    <row r="17" spans="1:14" ht="29.25" customHeight="1">
      <c r="A17" s="41"/>
      <c r="B17" s="47"/>
      <c r="C17" s="48" t="s">
        <v>39</v>
      </c>
      <c r="D17" s="55" t="s">
        <v>20</v>
      </c>
      <c r="E17" s="55" t="s">
        <v>26</v>
      </c>
      <c r="F17" s="55" t="s">
        <v>34</v>
      </c>
      <c r="G17" s="55" t="s">
        <v>34</v>
      </c>
      <c r="H17" s="55" t="s">
        <v>40</v>
      </c>
      <c r="I17" s="55" t="s">
        <v>37</v>
      </c>
      <c r="J17" s="55" t="s">
        <v>14</v>
      </c>
      <c r="K17" s="55" t="s">
        <v>22</v>
      </c>
      <c r="L17" s="51">
        <v>15000</v>
      </c>
      <c r="M17" s="51">
        <v>27200</v>
      </c>
      <c r="N17" s="33">
        <f t="shared" si="0"/>
        <v>12200</v>
      </c>
    </row>
    <row r="18" spans="1:14" ht="15.75" customHeight="1">
      <c r="A18" s="41"/>
      <c r="B18" s="47"/>
      <c r="C18" s="48" t="s">
        <v>39</v>
      </c>
      <c r="D18" s="55" t="s">
        <v>20</v>
      </c>
      <c r="E18" s="55" t="s">
        <v>26</v>
      </c>
      <c r="F18" s="55" t="s">
        <v>34</v>
      </c>
      <c r="G18" s="55" t="s">
        <v>34</v>
      </c>
      <c r="H18" s="55" t="s">
        <v>79</v>
      </c>
      <c r="I18" s="55" t="s">
        <v>37</v>
      </c>
      <c r="J18" s="55" t="s">
        <v>14</v>
      </c>
      <c r="K18" s="55" t="s">
        <v>22</v>
      </c>
      <c r="L18" s="51">
        <v>32000</v>
      </c>
      <c r="M18" s="51">
        <f>32000-12200</f>
        <v>19800</v>
      </c>
      <c r="N18" s="33">
        <f t="shared" si="0"/>
        <v>-12200</v>
      </c>
    </row>
    <row r="19" spans="1:14" ht="15.75" customHeight="1">
      <c r="A19" s="35" t="s">
        <v>57</v>
      </c>
      <c r="B19" s="47"/>
      <c r="C19" s="56" t="s">
        <v>56</v>
      </c>
      <c r="D19" s="38" t="s">
        <v>12</v>
      </c>
      <c r="E19" s="38" t="s">
        <v>26</v>
      </c>
      <c r="F19" s="38" t="s">
        <v>66</v>
      </c>
      <c r="G19" s="38" t="s">
        <v>13</v>
      </c>
      <c r="H19" s="38" t="s">
        <v>12</v>
      </c>
      <c r="I19" s="38" t="s">
        <v>13</v>
      </c>
      <c r="J19" s="38" t="s">
        <v>14</v>
      </c>
      <c r="K19" s="38" t="s">
        <v>12</v>
      </c>
      <c r="L19" s="39">
        <f>L20</f>
        <v>10000</v>
      </c>
      <c r="M19" s="39">
        <f>M20</f>
        <v>10000</v>
      </c>
      <c r="N19" s="33">
        <f t="shared" si="0"/>
        <v>0</v>
      </c>
    </row>
    <row r="20" spans="1:14" ht="15.75" customHeight="1">
      <c r="A20" s="41" t="s">
        <v>58</v>
      </c>
      <c r="B20" s="47"/>
      <c r="C20" s="57" t="s">
        <v>67</v>
      </c>
      <c r="D20" s="43" t="s">
        <v>84</v>
      </c>
      <c r="E20" s="43" t="s">
        <v>26</v>
      </c>
      <c r="F20" s="43" t="s">
        <v>66</v>
      </c>
      <c r="G20" s="43" t="s">
        <v>41</v>
      </c>
      <c r="H20" s="43" t="s">
        <v>12</v>
      </c>
      <c r="I20" s="43" t="s">
        <v>17</v>
      </c>
      <c r="J20" s="43" t="s">
        <v>14</v>
      </c>
      <c r="K20" s="43" t="s">
        <v>22</v>
      </c>
      <c r="L20" s="45">
        <f>L21</f>
        <v>10000</v>
      </c>
      <c r="M20" s="45">
        <f>M21</f>
        <v>10000</v>
      </c>
      <c r="N20" s="33">
        <f t="shared" si="0"/>
        <v>0</v>
      </c>
    </row>
    <row r="21" spans="1:14" ht="23.25" customHeight="1">
      <c r="A21" s="41"/>
      <c r="B21" s="47"/>
      <c r="C21" s="58" t="s">
        <v>65</v>
      </c>
      <c r="D21" s="49" t="s">
        <v>84</v>
      </c>
      <c r="E21" s="49" t="s">
        <v>26</v>
      </c>
      <c r="F21" s="49" t="s">
        <v>66</v>
      </c>
      <c r="G21" s="49" t="s">
        <v>41</v>
      </c>
      <c r="H21" s="49" t="s">
        <v>25</v>
      </c>
      <c r="I21" s="49" t="s">
        <v>17</v>
      </c>
      <c r="J21" s="49" t="s">
        <v>14</v>
      </c>
      <c r="K21" s="49" t="s">
        <v>22</v>
      </c>
      <c r="L21" s="51">
        <v>10000</v>
      </c>
      <c r="M21" s="51">
        <v>10000</v>
      </c>
      <c r="N21" s="33">
        <f t="shared" si="0"/>
        <v>0</v>
      </c>
    </row>
    <row r="22" spans="1:14" ht="37.5" customHeight="1">
      <c r="A22" s="41"/>
      <c r="B22" s="47"/>
      <c r="C22" s="56" t="s">
        <v>98</v>
      </c>
      <c r="D22" s="38" t="s">
        <v>12</v>
      </c>
      <c r="E22" s="38" t="s">
        <v>26</v>
      </c>
      <c r="F22" s="38" t="s">
        <v>99</v>
      </c>
      <c r="G22" s="38" t="s">
        <v>13</v>
      </c>
      <c r="H22" s="38" t="s">
        <v>12</v>
      </c>
      <c r="I22" s="38" t="s">
        <v>13</v>
      </c>
      <c r="J22" s="38" t="s">
        <v>14</v>
      </c>
      <c r="K22" s="38" t="s">
        <v>12</v>
      </c>
      <c r="L22" s="39">
        <f>L23</f>
        <v>0</v>
      </c>
      <c r="M22" s="39">
        <f>M23</f>
        <v>0</v>
      </c>
      <c r="N22" s="33">
        <f t="shared" si="0"/>
        <v>0</v>
      </c>
    </row>
    <row r="23" spans="1:14" ht="28.5" customHeight="1">
      <c r="A23" s="41"/>
      <c r="B23" s="47"/>
      <c r="C23" s="58" t="s">
        <v>100</v>
      </c>
      <c r="D23" s="49" t="s">
        <v>20</v>
      </c>
      <c r="E23" s="49" t="s">
        <v>26</v>
      </c>
      <c r="F23" s="49" t="s">
        <v>99</v>
      </c>
      <c r="G23" s="49" t="s">
        <v>41</v>
      </c>
      <c r="H23" s="49" t="s">
        <v>42</v>
      </c>
      <c r="I23" s="49" t="s">
        <v>37</v>
      </c>
      <c r="J23" s="49" t="s">
        <v>14</v>
      </c>
      <c r="K23" s="49" t="s">
        <v>22</v>
      </c>
      <c r="L23" s="51">
        <v>0</v>
      </c>
      <c r="M23" s="51">
        <v>0</v>
      </c>
      <c r="N23" s="33">
        <f t="shared" si="0"/>
        <v>0</v>
      </c>
    </row>
    <row r="24" spans="1:14" ht="48.75" customHeight="1">
      <c r="A24" s="35" t="s">
        <v>63</v>
      </c>
      <c r="B24" s="47" t="s">
        <v>59</v>
      </c>
      <c r="C24" s="59" t="s">
        <v>59</v>
      </c>
      <c r="D24" s="60" t="s">
        <v>12</v>
      </c>
      <c r="E24" s="60" t="s">
        <v>26</v>
      </c>
      <c r="F24" s="60" t="s">
        <v>60</v>
      </c>
      <c r="G24" s="60" t="s">
        <v>13</v>
      </c>
      <c r="H24" s="60" t="s">
        <v>12</v>
      </c>
      <c r="I24" s="60" t="s">
        <v>13</v>
      </c>
      <c r="J24" s="60" t="s">
        <v>14</v>
      </c>
      <c r="K24" s="60" t="s">
        <v>12</v>
      </c>
      <c r="L24" s="39">
        <f>L25</f>
        <v>20000</v>
      </c>
      <c r="M24" s="39">
        <f>M25</f>
        <v>20000</v>
      </c>
      <c r="N24" s="33">
        <f t="shared" si="0"/>
        <v>0</v>
      </c>
    </row>
    <row r="25" spans="1:14" ht="36.75" customHeight="1">
      <c r="A25" s="41"/>
      <c r="B25" s="47" t="s">
        <v>61</v>
      </c>
      <c r="C25" s="61" t="s">
        <v>101</v>
      </c>
      <c r="D25" s="62" t="s">
        <v>12</v>
      </c>
      <c r="E25" s="62" t="s">
        <v>26</v>
      </c>
      <c r="F25" s="62" t="s">
        <v>60</v>
      </c>
      <c r="G25" s="62" t="s">
        <v>29</v>
      </c>
      <c r="H25" s="62" t="s">
        <v>12</v>
      </c>
      <c r="I25" s="62" t="s">
        <v>13</v>
      </c>
      <c r="J25" s="62" t="s">
        <v>14</v>
      </c>
      <c r="K25" s="62" t="s">
        <v>43</v>
      </c>
      <c r="L25" s="63">
        <f>L26</f>
        <v>20000</v>
      </c>
      <c r="M25" s="63">
        <f>M26</f>
        <v>20000</v>
      </c>
      <c r="N25" s="33">
        <f t="shared" si="0"/>
        <v>0</v>
      </c>
    </row>
    <row r="26" spans="1:14" ht="47.25" customHeight="1">
      <c r="A26" s="41"/>
      <c r="B26" s="47" t="s">
        <v>62</v>
      </c>
      <c r="C26" s="64" t="s">
        <v>102</v>
      </c>
      <c r="D26" s="55" t="s">
        <v>84</v>
      </c>
      <c r="E26" s="55" t="s">
        <v>26</v>
      </c>
      <c r="F26" s="55" t="s">
        <v>60</v>
      </c>
      <c r="G26" s="55" t="s">
        <v>29</v>
      </c>
      <c r="H26" s="55" t="s">
        <v>40</v>
      </c>
      <c r="I26" s="55" t="s">
        <v>37</v>
      </c>
      <c r="J26" s="55" t="s">
        <v>14</v>
      </c>
      <c r="K26" s="55" t="s">
        <v>43</v>
      </c>
      <c r="L26" s="51">
        <v>20000</v>
      </c>
      <c r="M26" s="51">
        <v>20000</v>
      </c>
      <c r="N26" s="33">
        <f t="shared" si="0"/>
        <v>0</v>
      </c>
    </row>
    <row r="27" spans="1:14" ht="34.5" customHeight="1">
      <c r="A27" s="65">
        <v>5</v>
      </c>
      <c r="B27" s="47"/>
      <c r="C27" s="66" t="s">
        <v>85</v>
      </c>
      <c r="D27" s="38" t="s">
        <v>12</v>
      </c>
      <c r="E27" s="38" t="s">
        <v>26</v>
      </c>
      <c r="F27" s="38" t="s">
        <v>86</v>
      </c>
      <c r="G27" s="38" t="s">
        <v>13</v>
      </c>
      <c r="H27" s="38" t="s">
        <v>12</v>
      </c>
      <c r="I27" s="38" t="s">
        <v>13</v>
      </c>
      <c r="J27" s="38" t="s">
        <v>14</v>
      </c>
      <c r="K27" s="38" t="s">
        <v>12</v>
      </c>
      <c r="L27" s="39">
        <f>L28</f>
        <v>21000.25</v>
      </c>
      <c r="M27" s="39">
        <f>M28</f>
        <v>25199.95</v>
      </c>
      <c r="N27" s="33">
        <f t="shared" si="0"/>
        <v>4199.700000000001</v>
      </c>
    </row>
    <row r="28" spans="1:14" ht="16.5" customHeight="1">
      <c r="A28" s="65"/>
      <c r="B28" s="47"/>
      <c r="C28" s="67" t="s">
        <v>87</v>
      </c>
      <c r="D28" s="68" t="s">
        <v>88</v>
      </c>
      <c r="E28" s="68" t="s">
        <v>26</v>
      </c>
      <c r="F28" s="68" t="s">
        <v>86</v>
      </c>
      <c r="G28" s="68" t="s">
        <v>34</v>
      </c>
      <c r="H28" s="68" t="s">
        <v>12</v>
      </c>
      <c r="I28" s="68" t="s">
        <v>13</v>
      </c>
      <c r="J28" s="68" t="s">
        <v>14</v>
      </c>
      <c r="K28" s="68" t="s">
        <v>89</v>
      </c>
      <c r="L28" s="63">
        <f>L29+L30</f>
        <v>21000.25</v>
      </c>
      <c r="M28" s="63">
        <f>M29+M30</f>
        <v>25199.95</v>
      </c>
      <c r="N28" s="33">
        <f t="shared" si="0"/>
        <v>4199.700000000001</v>
      </c>
    </row>
    <row r="29" spans="1:14" ht="39" customHeight="1">
      <c r="A29" s="65"/>
      <c r="B29" s="47"/>
      <c r="C29" s="69" t="s">
        <v>90</v>
      </c>
      <c r="D29" s="49" t="s">
        <v>88</v>
      </c>
      <c r="E29" s="49" t="s">
        <v>26</v>
      </c>
      <c r="F29" s="49" t="s">
        <v>86</v>
      </c>
      <c r="G29" s="49" t="s">
        <v>34</v>
      </c>
      <c r="H29" s="49" t="s">
        <v>40</v>
      </c>
      <c r="I29" s="49" t="s">
        <v>37</v>
      </c>
      <c r="J29" s="49" t="s">
        <v>14</v>
      </c>
      <c r="K29" s="49" t="s">
        <v>89</v>
      </c>
      <c r="L29" s="51">
        <v>21000.25</v>
      </c>
      <c r="M29" s="51">
        <v>25199.95</v>
      </c>
      <c r="N29" s="33">
        <f>M29-L29</f>
        <v>4199.700000000001</v>
      </c>
    </row>
    <row r="30" spans="1:14" ht="16.5" customHeight="1">
      <c r="A30" s="65"/>
      <c r="B30" s="47"/>
      <c r="C30" s="69" t="s">
        <v>90</v>
      </c>
      <c r="D30" s="49" t="s">
        <v>88</v>
      </c>
      <c r="E30" s="49" t="s">
        <v>26</v>
      </c>
      <c r="F30" s="49" t="s">
        <v>86</v>
      </c>
      <c r="G30" s="49" t="s">
        <v>34</v>
      </c>
      <c r="H30" s="49" t="s">
        <v>91</v>
      </c>
      <c r="I30" s="49" t="s">
        <v>37</v>
      </c>
      <c r="J30" s="49" t="s">
        <v>14</v>
      </c>
      <c r="K30" s="49" t="s">
        <v>89</v>
      </c>
      <c r="L30" s="70"/>
      <c r="M30" s="70"/>
      <c r="N30" s="33">
        <f t="shared" si="0"/>
        <v>0</v>
      </c>
    </row>
    <row r="31" spans="1:14" ht="14.25" customHeight="1">
      <c r="A31" s="65">
        <v>6</v>
      </c>
      <c r="B31" s="47"/>
      <c r="C31" s="71" t="s">
        <v>44</v>
      </c>
      <c r="D31" s="60" t="s">
        <v>12</v>
      </c>
      <c r="E31" s="60" t="s">
        <v>26</v>
      </c>
      <c r="F31" s="60" t="s">
        <v>45</v>
      </c>
      <c r="G31" s="60" t="s">
        <v>13</v>
      </c>
      <c r="H31" s="60" t="s">
        <v>12</v>
      </c>
      <c r="I31" s="60" t="s">
        <v>13</v>
      </c>
      <c r="J31" s="60" t="s">
        <v>14</v>
      </c>
      <c r="K31" s="60" t="s">
        <v>12</v>
      </c>
      <c r="L31" s="39">
        <f>L32</f>
        <v>0</v>
      </c>
      <c r="M31" s="39">
        <f>M32</f>
        <v>0</v>
      </c>
      <c r="N31" s="33">
        <f t="shared" si="0"/>
        <v>0</v>
      </c>
    </row>
    <row r="32" spans="1:14" s="40" customFormat="1" ht="12.75" customHeight="1">
      <c r="A32" s="41"/>
      <c r="B32" s="47"/>
      <c r="C32" s="72" t="s">
        <v>46</v>
      </c>
      <c r="D32" s="55" t="s">
        <v>12</v>
      </c>
      <c r="E32" s="55" t="s">
        <v>26</v>
      </c>
      <c r="F32" s="55" t="s">
        <v>45</v>
      </c>
      <c r="G32" s="55" t="s">
        <v>29</v>
      </c>
      <c r="H32" s="55" t="s">
        <v>12</v>
      </c>
      <c r="I32" s="55" t="s">
        <v>13</v>
      </c>
      <c r="J32" s="55" t="s">
        <v>14</v>
      </c>
      <c r="K32" s="55" t="s">
        <v>47</v>
      </c>
      <c r="L32" s="51">
        <f>L33</f>
        <v>0</v>
      </c>
      <c r="M32" s="51">
        <f>M33</f>
        <v>0</v>
      </c>
      <c r="N32" s="33">
        <f t="shared" si="0"/>
        <v>0</v>
      </c>
    </row>
    <row r="33" spans="1:14" s="46" customFormat="1" ht="12.75" customHeight="1">
      <c r="A33" s="41"/>
      <c r="B33" s="47"/>
      <c r="C33" s="64" t="s">
        <v>78</v>
      </c>
      <c r="D33" s="55" t="s">
        <v>84</v>
      </c>
      <c r="E33" s="55" t="s">
        <v>26</v>
      </c>
      <c r="F33" s="55" t="s">
        <v>45</v>
      </c>
      <c r="G33" s="55" t="s">
        <v>29</v>
      </c>
      <c r="H33" s="55" t="s">
        <v>42</v>
      </c>
      <c r="I33" s="55" t="s">
        <v>37</v>
      </c>
      <c r="J33" s="55" t="s">
        <v>14</v>
      </c>
      <c r="K33" s="55" t="s">
        <v>47</v>
      </c>
      <c r="L33" s="51"/>
      <c r="M33" s="51"/>
      <c r="N33" s="33">
        <f t="shared" si="0"/>
        <v>0</v>
      </c>
    </row>
    <row r="34" spans="1:14" ht="15" customHeight="1">
      <c r="A34" s="29" t="s">
        <v>64</v>
      </c>
      <c r="B34" s="73"/>
      <c r="C34" s="74" t="s">
        <v>70</v>
      </c>
      <c r="D34" s="75" t="s">
        <v>12</v>
      </c>
      <c r="E34" s="75" t="s">
        <v>48</v>
      </c>
      <c r="F34" s="75" t="s">
        <v>13</v>
      </c>
      <c r="G34" s="75" t="s">
        <v>13</v>
      </c>
      <c r="H34" s="75" t="s">
        <v>12</v>
      </c>
      <c r="I34" s="75" t="s">
        <v>13</v>
      </c>
      <c r="J34" s="75" t="s">
        <v>14</v>
      </c>
      <c r="K34" s="75" t="s">
        <v>12</v>
      </c>
      <c r="L34" s="33">
        <f>L35</f>
        <v>2176223.75</v>
      </c>
      <c r="M34" s="33">
        <f>M35</f>
        <v>1623223.75</v>
      </c>
      <c r="N34" s="33">
        <f t="shared" si="0"/>
        <v>-553000</v>
      </c>
    </row>
    <row r="35" spans="1:14" ht="37.5" customHeight="1">
      <c r="A35" s="35"/>
      <c r="B35" s="35"/>
      <c r="C35" s="56" t="s">
        <v>71</v>
      </c>
      <c r="D35" s="37" t="s">
        <v>12</v>
      </c>
      <c r="E35" s="38" t="s">
        <v>48</v>
      </c>
      <c r="F35" s="38" t="s">
        <v>21</v>
      </c>
      <c r="G35" s="38" t="s">
        <v>13</v>
      </c>
      <c r="H35" s="38" t="s">
        <v>12</v>
      </c>
      <c r="I35" s="38" t="s">
        <v>13</v>
      </c>
      <c r="J35" s="38" t="s">
        <v>14</v>
      </c>
      <c r="K35" s="38" t="s">
        <v>12</v>
      </c>
      <c r="L35" s="39">
        <f>L36+L38+L41+L43</f>
        <v>2176223.75</v>
      </c>
      <c r="M35" s="39">
        <f>M36+M38+M41+M43</f>
        <v>1623223.75</v>
      </c>
      <c r="N35" s="33">
        <f t="shared" si="0"/>
        <v>-553000</v>
      </c>
    </row>
    <row r="36" spans="1:14" ht="24" customHeight="1">
      <c r="A36" s="41" t="s">
        <v>18</v>
      </c>
      <c r="B36" s="41"/>
      <c r="C36" s="42" t="s">
        <v>72</v>
      </c>
      <c r="D36" s="44" t="s">
        <v>12</v>
      </c>
      <c r="E36" s="43" t="s">
        <v>48</v>
      </c>
      <c r="F36" s="43" t="s">
        <v>21</v>
      </c>
      <c r="G36" s="43" t="s">
        <v>17</v>
      </c>
      <c r="H36" s="43" t="s">
        <v>12</v>
      </c>
      <c r="I36" s="43" t="s">
        <v>13</v>
      </c>
      <c r="J36" s="43" t="s">
        <v>14</v>
      </c>
      <c r="K36" s="43" t="s">
        <v>49</v>
      </c>
      <c r="L36" s="45">
        <f>SUM(L37:L37)</f>
        <v>681000</v>
      </c>
      <c r="M36" s="45">
        <f>SUM(M37:M37)</f>
        <v>681000</v>
      </c>
      <c r="N36" s="33">
        <f t="shared" si="0"/>
        <v>0</v>
      </c>
    </row>
    <row r="37" spans="1:14" s="46" customFormat="1" ht="24" customHeight="1">
      <c r="A37" s="47"/>
      <c r="B37" s="47"/>
      <c r="C37" s="48" t="s">
        <v>73</v>
      </c>
      <c r="D37" s="49" t="s">
        <v>84</v>
      </c>
      <c r="E37" s="49" t="s">
        <v>48</v>
      </c>
      <c r="F37" s="49" t="s">
        <v>21</v>
      </c>
      <c r="G37" s="49" t="s">
        <v>17</v>
      </c>
      <c r="H37" s="49" t="s">
        <v>53</v>
      </c>
      <c r="I37" s="49" t="s">
        <v>37</v>
      </c>
      <c r="J37" s="49" t="s">
        <v>14</v>
      </c>
      <c r="K37" s="49" t="s">
        <v>49</v>
      </c>
      <c r="L37" s="51">
        <v>681000</v>
      </c>
      <c r="M37" s="51">
        <v>681000</v>
      </c>
      <c r="N37" s="33">
        <f t="shared" si="0"/>
        <v>0</v>
      </c>
    </row>
    <row r="38" spans="1:14" ht="26.25" customHeight="1">
      <c r="A38" s="41" t="s">
        <v>50</v>
      </c>
      <c r="B38" s="47"/>
      <c r="C38" s="42" t="s">
        <v>77</v>
      </c>
      <c r="D38" s="44" t="s">
        <v>12</v>
      </c>
      <c r="E38" s="43" t="s">
        <v>48</v>
      </c>
      <c r="F38" s="43" t="s">
        <v>21</v>
      </c>
      <c r="G38" s="43" t="s">
        <v>21</v>
      </c>
      <c r="H38" s="43" t="s">
        <v>12</v>
      </c>
      <c r="I38" s="43" t="s">
        <v>13</v>
      </c>
      <c r="J38" s="43" t="s">
        <v>14</v>
      </c>
      <c r="K38" s="43" t="s">
        <v>49</v>
      </c>
      <c r="L38" s="45">
        <f>L39+L40</f>
        <v>1316000</v>
      </c>
      <c r="M38" s="45">
        <f>M39+M40</f>
        <v>763000</v>
      </c>
      <c r="N38" s="33">
        <f t="shared" si="0"/>
        <v>-553000</v>
      </c>
    </row>
    <row r="39" spans="1:14" ht="74.25" customHeight="1">
      <c r="A39" s="41"/>
      <c r="B39" s="47"/>
      <c r="C39" s="79" t="s">
        <v>111</v>
      </c>
      <c r="D39" s="54" t="s">
        <v>84</v>
      </c>
      <c r="E39" s="54" t="s">
        <v>48</v>
      </c>
      <c r="F39" s="54" t="s">
        <v>21</v>
      </c>
      <c r="G39" s="54" t="s">
        <v>21</v>
      </c>
      <c r="H39" s="54" t="s">
        <v>110</v>
      </c>
      <c r="I39" s="54" t="s">
        <v>37</v>
      </c>
      <c r="J39" s="54" t="s">
        <v>14</v>
      </c>
      <c r="K39" s="54" t="s">
        <v>49</v>
      </c>
      <c r="L39" s="51">
        <v>323000</v>
      </c>
      <c r="M39" s="51">
        <v>323000</v>
      </c>
      <c r="N39" s="33">
        <f t="shared" si="0"/>
        <v>0</v>
      </c>
    </row>
    <row r="40" spans="1:14" ht="16.5" customHeight="1">
      <c r="A40" s="47"/>
      <c r="B40" s="47"/>
      <c r="C40" s="64" t="s">
        <v>55</v>
      </c>
      <c r="D40" s="49" t="s">
        <v>84</v>
      </c>
      <c r="E40" s="49" t="s">
        <v>48</v>
      </c>
      <c r="F40" s="49" t="s">
        <v>21</v>
      </c>
      <c r="G40" s="49" t="s">
        <v>21</v>
      </c>
      <c r="H40" s="49" t="s">
        <v>54</v>
      </c>
      <c r="I40" s="49" t="s">
        <v>37</v>
      </c>
      <c r="J40" s="49" t="s">
        <v>14</v>
      </c>
      <c r="K40" s="49" t="s">
        <v>49</v>
      </c>
      <c r="L40" s="51">
        <v>993000</v>
      </c>
      <c r="M40" s="51">
        <v>440000</v>
      </c>
      <c r="N40" s="33">
        <f t="shared" si="0"/>
        <v>-553000</v>
      </c>
    </row>
    <row r="41" spans="1:14" s="46" customFormat="1" ht="25.5" customHeight="1">
      <c r="A41" s="41" t="s">
        <v>51</v>
      </c>
      <c r="B41" s="41"/>
      <c r="C41" s="42" t="s">
        <v>74</v>
      </c>
      <c r="D41" s="44" t="s">
        <v>12</v>
      </c>
      <c r="E41" s="43" t="s">
        <v>48</v>
      </c>
      <c r="F41" s="43" t="s">
        <v>21</v>
      </c>
      <c r="G41" s="43" t="s">
        <v>32</v>
      </c>
      <c r="H41" s="43" t="s">
        <v>12</v>
      </c>
      <c r="I41" s="43" t="s">
        <v>13</v>
      </c>
      <c r="J41" s="43" t="s">
        <v>14</v>
      </c>
      <c r="K41" s="43" t="s">
        <v>49</v>
      </c>
      <c r="L41" s="45">
        <f>L42</f>
        <v>68000</v>
      </c>
      <c r="M41" s="45">
        <f>M42</f>
        <v>68000</v>
      </c>
      <c r="N41" s="33">
        <f t="shared" si="0"/>
        <v>0</v>
      </c>
    </row>
    <row r="42" spans="1:14" ht="48.75" customHeight="1">
      <c r="A42" s="47"/>
      <c r="B42" s="47"/>
      <c r="C42" s="76" t="s">
        <v>75</v>
      </c>
      <c r="D42" s="49" t="s">
        <v>84</v>
      </c>
      <c r="E42" s="49" t="s">
        <v>48</v>
      </c>
      <c r="F42" s="49" t="s">
        <v>21</v>
      </c>
      <c r="G42" s="49" t="s">
        <v>32</v>
      </c>
      <c r="H42" s="49" t="s">
        <v>76</v>
      </c>
      <c r="I42" s="49" t="s">
        <v>37</v>
      </c>
      <c r="J42" s="49" t="s">
        <v>14</v>
      </c>
      <c r="K42" s="49" t="s">
        <v>49</v>
      </c>
      <c r="L42" s="51">
        <v>68000</v>
      </c>
      <c r="M42" s="51">
        <v>68000</v>
      </c>
      <c r="N42" s="33">
        <f t="shared" si="0"/>
        <v>0</v>
      </c>
    </row>
    <row r="43" spans="1:14" ht="12">
      <c r="A43" s="41" t="s">
        <v>80</v>
      </c>
      <c r="B43" s="41"/>
      <c r="C43" s="42" t="s">
        <v>81</v>
      </c>
      <c r="D43" s="43" t="s">
        <v>12</v>
      </c>
      <c r="E43" s="43" t="s">
        <v>48</v>
      </c>
      <c r="F43" s="43" t="s">
        <v>21</v>
      </c>
      <c r="G43" s="43" t="s">
        <v>41</v>
      </c>
      <c r="H43" s="43" t="s">
        <v>12</v>
      </c>
      <c r="I43" s="43" t="s">
        <v>13</v>
      </c>
      <c r="J43" s="43" t="s">
        <v>14</v>
      </c>
      <c r="K43" s="43" t="s">
        <v>49</v>
      </c>
      <c r="L43" s="45">
        <f>L44</f>
        <v>111223.75</v>
      </c>
      <c r="M43" s="45">
        <f>M44</f>
        <v>111223.75</v>
      </c>
      <c r="N43" s="33">
        <f t="shared" si="0"/>
        <v>0</v>
      </c>
    </row>
    <row r="44" spans="1:14" ht="58.5" customHeight="1">
      <c r="A44" s="47"/>
      <c r="B44" s="47"/>
      <c r="C44" s="48" t="s">
        <v>82</v>
      </c>
      <c r="D44" s="49" t="s">
        <v>84</v>
      </c>
      <c r="E44" s="49" t="s">
        <v>48</v>
      </c>
      <c r="F44" s="49" t="s">
        <v>21</v>
      </c>
      <c r="G44" s="49" t="s">
        <v>41</v>
      </c>
      <c r="H44" s="49" t="s">
        <v>83</v>
      </c>
      <c r="I44" s="49" t="s">
        <v>37</v>
      </c>
      <c r="J44" s="49" t="s">
        <v>14</v>
      </c>
      <c r="K44" s="49" t="s">
        <v>49</v>
      </c>
      <c r="L44" s="51">
        <v>111223.75</v>
      </c>
      <c r="M44" s="51">
        <v>111223.75</v>
      </c>
      <c r="N44" s="33">
        <f t="shared" si="0"/>
        <v>0</v>
      </c>
    </row>
    <row r="45" spans="1:14" ht="12">
      <c r="A45" s="29"/>
      <c r="B45" s="29"/>
      <c r="C45" s="77" t="s">
        <v>52</v>
      </c>
      <c r="D45" s="75"/>
      <c r="E45" s="75"/>
      <c r="F45" s="75"/>
      <c r="G45" s="75"/>
      <c r="H45" s="75"/>
      <c r="I45" s="75"/>
      <c r="J45" s="75"/>
      <c r="K45" s="75"/>
      <c r="L45" s="33">
        <f>L6+L34</f>
        <v>2761224</v>
      </c>
      <c r="M45" s="33">
        <f>M6+M34</f>
        <v>2213265</v>
      </c>
      <c r="N45" s="33">
        <f t="shared" si="0"/>
        <v>-547959</v>
      </c>
    </row>
    <row r="46" spans="3:12" ht="12">
      <c r="C46" s="78"/>
      <c r="L46" s="20"/>
    </row>
    <row r="47" spans="10:14" ht="12">
      <c r="J47" s="23" t="s">
        <v>112</v>
      </c>
      <c r="L47" s="22">
        <f>SUM(L48:L49)</f>
        <v>993</v>
      </c>
      <c r="M47" s="22">
        <f>SUM(M48:M49)</f>
        <v>993</v>
      </c>
      <c r="N47" s="22">
        <f>M47-L47</f>
        <v>0</v>
      </c>
    </row>
    <row r="48" spans="10:14" ht="12">
      <c r="J48" s="23" t="s">
        <v>113</v>
      </c>
      <c r="L48" s="20">
        <v>773</v>
      </c>
      <c r="M48" s="20">
        <v>773</v>
      </c>
      <c r="N48" s="22">
        <f>M48-L48</f>
        <v>0</v>
      </c>
    </row>
    <row r="49" spans="10:14" ht="12">
      <c r="J49" s="23" t="s">
        <v>114</v>
      </c>
      <c r="L49" s="20">
        <v>220</v>
      </c>
      <c r="M49" s="20">
        <v>220</v>
      </c>
      <c r="N49" s="22">
        <f>M49-L49</f>
        <v>0</v>
      </c>
    </row>
  </sheetData>
  <mergeCells count="8">
    <mergeCell ref="M4:M5"/>
    <mergeCell ref="N4:N5"/>
    <mergeCell ref="D1:K1"/>
    <mergeCell ref="A2:L2"/>
    <mergeCell ref="A4:A5"/>
    <mergeCell ref="C4:C5"/>
    <mergeCell ref="D4:K4"/>
    <mergeCell ref="L4:L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28">
      <selection activeCell="L46" sqref="L46"/>
    </sheetView>
  </sheetViews>
  <sheetFormatPr defaultColWidth="9.00390625" defaultRowHeight="12.75"/>
  <cols>
    <col min="1" max="1" width="4.75390625" style="1" customWidth="1"/>
    <col min="2" max="2" width="9.375" style="2" hidden="1" customWidth="1"/>
    <col min="3" max="3" width="49.75390625" style="1" customWidth="1"/>
    <col min="4" max="4" width="5.75390625" style="4" customWidth="1"/>
    <col min="5" max="5" width="5.25390625" style="4" customWidth="1"/>
    <col min="6" max="6" width="4.625" style="4" customWidth="1"/>
    <col min="7" max="7" width="5.75390625" style="4" customWidth="1"/>
    <col min="8" max="8" width="6.125" style="4" customWidth="1"/>
    <col min="9" max="9" width="4.875" style="4" customWidth="1"/>
    <col min="10" max="10" width="6.25390625" style="4" customWidth="1"/>
    <col min="11" max="11" width="5.875" style="4" customWidth="1"/>
    <col min="12" max="12" width="17.00390625" style="3" customWidth="1"/>
    <col min="13" max="16384" width="9.375" style="1" customWidth="1"/>
  </cols>
  <sheetData>
    <row r="1" spans="4:11" ht="15.75">
      <c r="D1" s="97" t="s">
        <v>93</v>
      </c>
      <c r="E1" s="98"/>
      <c r="F1" s="98"/>
      <c r="G1" s="98"/>
      <c r="H1" s="98"/>
      <c r="I1" s="98"/>
      <c r="J1" s="98"/>
      <c r="K1" s="98"/>
    </row>
    <row r="2" spans="4:11" ht="15.75">
      <c r="D2" s="98"/>
      <c r="E2" s="98"/>
      <c r="F2" s="98"/>
      <c r="G2" s="98"/>
      <c r="H2" s="98"/>
      <c r="I2" s="98"/>
      <c r="J2" s="98"/>
      <c r="K2" s="98"/>
    </row>
    <row r="3" spans="4:11" ht="15.75">
      <c r="D3" s="98"/>
      <c r="E3" s="98"/>
      <c r="F3" s="98"/>
      <c r="G3" s="98"/>
      <c r="H3" s="98"/>
      <c r="I3" s="98"/>
      <c r="J3" s="98"/>
      <c r="K3" s="98"/>
    </row>
    <row r="4" spans="1:12" ht="16.5" customHeight="1">
      <c r="A4" s="99" t="s">
        <v>94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0:12" ht="16.5" customHeight="1">
      <c r="J5" s="4" t="s">
        <v>92</v>
      </c>
      <c r="L5" s="5"/>
    </row>
    <row r="6" spans="1:12" s="7" customFormat="1" ht="42.75" customHeight="1">
      <c r="A6" s="100" t="s">
        <v>0</v>
      </c>
      <c r="B6" s="6"/>
      <c r="C6" s="102" t="s">
        <v>1</v>
      </c>
      <c r="D6" s="104" t="s">
        <v>2</v>
      </c>
      <c r="E6" s="105"/>
      <c r="F6" s="105"/>
      <c r="G6" s="105"/>
      <c r="H6" s="105"/>
      <c r="I6" s="105"/>
      <c r="J6" s="105"/>
      <c r="K6" s="106"/>
      <c r="L6" s="95" t="s">
        <v>3</v>
      </c>
    </row>
    <row r="7" spans="1:12" s="7" customFormat="1" ht="63" customHeight="1">
      <c r="A7" s="101"/>
      <c r="B7" s="8"/>
      <c r="C7" s="103"/>
      <c r="D7" s="17" t="s">
        <v>4</v>
      </c>
      <c r="E7" s="17" t="s">
        <v>95</v>
      </c>
      <c r="F7" s="17" t="s">
        <v>116</v>
      </c>
      <c r="G7" s="17" t="s">
        <v>6</v>
      </c>
      <c r="H7" s="17" t="s">
        <v>117</v>
      </c>
      <c r="I7" s="17" t="s">
        <v>96</v>
      </c>
      <c r="J7" s="17" t="s">
        <v>118</v>
      </c>
      <c r="K7" s="17" t="s">
        <v>9</v>
      </c>
      <c r="L7" s="96"/>
    </row>
    <row r="8" spans="1:12" s="10" customFormat="1" ht="14.25" customHeight="1">
      <c r="A8" s="9" t="s">
        <v>10</v>
      </c>
      <c r="B8" s="9"/>
      <c r="C8" s="30" t="s">
        <v>11</v>
      </c>
      <c r="D8" s="31" t="s">
        <v>12</v>
      </c>
      <c r="E8" s="31">
        <v>1</v>
      </c>
      <c r="F8" s="31" t="s">
        <v>13</v>
      </c>
      <c r="G8" s="32" t="s">
        <v>13</v>
      </c>
      <c r="H8" s="32" t="s">
        <v>12</v>
      </c>
      <c r="I8" s="32" t="s">
        <v>13</v>
      </c>
      <c r="J8" s="32" t="s">
        <v>14</v>
      </c>
      <c r="K8" s="32" t="s">
        <v>12</v>
      </c>
      <c r="L8" s="33">
        <f>L9+L13+L15+L21+L24+L26+L29+L33</f>
        <v>590041.25</v>
      </c>
    </row>
    <row r="9" spans="1:12" s="12" customFormat="1" ht="22.5" customHeight="1">
      <c r="A9" s="11" t="s">
        <v>15</v>
      </c>
      <c r="B9" s="11"/>
      <c r="C9" s="36" t="s">
        <v>16</v>
      </c>
      <c r="D9" s="37" t="s">
        <v>12</v>
      </c>
      <c r="E9" s="37">
        <v>1</v>
      </c>
      <c r="F9" s="37" t="s">
        <v>17</v>
      </c>
      <c r="G9" s="38" t="s">
        <v>13</v>
      </c>
      <c r="H9" s="38" t="s">
        <v>12</v>
      </c>
      <c r="I9" s="38" t="s">
        <v>13</v>
      </c>
      <c r="J9" s="38" t="s">
        <v>14</v>
      </c>
      <c r="K9" s="38" t="s">
        <v>12</v>
      </c>
      <c r="L9" s="39">
        <f>L10</f>
        <v>480240</v>
      </c>
    </row>
    <row r="10" spans="1:12" s="14" customFormat="1" ht="24.75" customHeight="1">
      <c r="A10" s="13" t="s">
        <v>18</v>
      </c>
      <c r="B10" s="13"/>
      <c r="C10" s="42" t="s">
        <v>19</v>
      </c>
      <c r="D10" s="43" t="s">
        <v>20</v>
      </c>
      <c r="E10" s="44">
        <v>1</v>
      </c>
      <c r="F10" s="44" t="s">
        <v>17</v>
      </c>
      <c r="G10" s="43" t="s">
        <v>21</v>
      </c>
      <c r="H10" s="43" t="s">
        <v>12</v>
      </c>
      <c r="I10" s="43" t="s">
        <v>17</v>
      </c>
      <c r="J10" s="43" t="s">
        <v>14</v>
      </c>
      <c r="K10" s="43" t="s">
        <v>22</v>
      </c>
      <c r="L10" s="45">
        <f>L11+L12</f>
        <v>480240</v>
      </c>
    </row>
    <row r="11" spans="1:12" ht="39.75" customHeight="1">
      <c r="A11" s="19"/>
      <c r="B11" s="19"/>
      <c r="C11" s="48" t="s">
        <v>24</v>
      </c>
      <c r="D11" s="49" t="s">
        <v>20</v>
      </c>
      <c r="E11" s="50">
        <v>1</v>
      </c>
      <c r="F11" s="50" t="s">
        <v>17</v>
      </c>
      <c r="G11" s="49" t="s">
        <v>21</v>
      </c>
      <c r="H11" s="49" t="s">
        <v>23</v>
      </c>
      <c r="I11" s="49" t="s">
        <v>17</v>
      </c>
      <c r="J11" s="49" t="s">
        <v>14</v>
      </c>
      <c r="K11" s="49" t="s">
        <v>22</v>
      </c>
      <c r="L11" s="51">
        <v>480000</v>
      </c>
    </row>
    <row r="12" spans="1:12" ht="64.5" customHeight="1">
      <c r="A12" s="19"/>
      <c r="B12" s="19"/>
      <c r="C12" s="52" t="s">
        <v>97</v>
      </c>
      <c r="D12" s="49" t="s">
        <v>20</v>
      </c>
      <c r="E12" s="50">
        <v>1</v>
      </c>
      <c r="F12" s="50" t="s">
        <v>17</v>
      </c>
      <c r="G12" s="49" t="s">
        <v>21</v>
      </c>
      <c r="H12" s="49" t="s">
        <v>25</v>
      </c>
      <c r="I12" s="49" t="s">
        <v>17</v>
      </c>
      <c r="J12" s="49" t="s">
        <v>14</v>
      </c>
      <c r="K12" s="49" t="s">
        <v>22</v>
      </c>
      <c r="L12" s="51">
        <v>240</v>
      </c>
    </row>
    <row r="13" spans="1:12" ht="20.25" customHeight="1">
      <c r="A13" s="19"/>
      <c r="B13" s="19"/>
      <c r="C13" s="36" t="s">
        <v>68</v>
      </c>
      <c r="D13" s="38" t="s">
        <v>12</v>
      </c>
      <c r="E13" s="38" t="s">
        <v>26</v>
      </c>
      <c r="F13" s="38" t="s">
        <v>29</v>
      </c>
      <c r="G13" s="38" t="s">
        <v>13</v>
      </c>
      <c r="H13" s="38" t="s">
        <v>12</v>
      </c>
      <c r="I13" s="38" t="s">
        <v>13</v>
      </c>
      <c r="J13" s="38" t="s">
        <v>14</v>
      </c>
      <c r="K13" s="38" t="s">
        <v>12</v>
      </c>
      <c r="L13" s="39">
        <f>L14</f>
        <v>601.3</v>
      </c>
    </row>
    <row r="14" spans="1:12" ht="18" customHeight="1">
      <c r="A14" s="19"/>
      <c r="B14" s="19"/>
      <c r="C14" s="48" t="s">
        <v>69</v>
      </c>
      <c r="D14" s="49" t="s">
        <v>20</v>
      </c>
      <c r="E14" s="49" t="s">
        <v>26</v>
      </c>
      <c r="F14" s="49" t="s">
        <v>29</v>
      </c>
      <c r="G14" s="49" t="s">
        <v>32</v>
      </c>
      <c r="H14" s="49" t="s">
        <v>23</v>
      </c>
      <c r="I14" s="49" t="s">
        <v>17</v>
      </c>
      <c r="J14" s="49" t="s">
        <v>14</v>
      </c>
      <c r="K14" s="49" t="s">
        <v>22</v>
      </c>
      <c r="L14" s="51">
        <v>601.3</v>
      </c>
    </row>
    <row r="15" spans="1:12" s="12" customFormat="1" ht="18.75" customHeight="1">
      <c r="A15" s="11" t="s">
        <v>28</v>
      </c>
      <c r="B15" s="11"/>
      <c r="C15" s="36" t="s">
        <v>33</v>
      </c>
      <c r="D15" s="37" t="s">
        <v>12</v>
      </c>
      <c r="E15" s="38" t="s">
        <v>26</v>
      </c>
      <c r="F15" s="38" t="s">
        <v>34</v>
      </c>
      <c r="G15" s="38" t="s">
        <v>13</v>
      </c>
      <c r="H15" s="38" t="s">
        <v>12</v>
      </c>
      <c r="I15" s="38" t="s">
        <v>13</v>
      </c>
      <c r="J15" s="38" t="s">
        <v>14</v>
      </c>
      <c r="K15" s="38" t="s">
        <v>12</v>
      </c>
      <c r="L15" s="39">
        <f>L16+L18</f>
        <v>54000</v>
      </c>
    </row>
    <row r="16" spans="1:12" s="12" customFormat="1" ht="21" customHeight="1">
      <c r="A16" s="13" t="s">
        <v>30</v>
      </c>
      <c r="B16" s="11"/>
      <c r="C16" s="42" t="s">
        <v>35</v>
      </c>
      <c r="D16" s="43" t="s">
        <v>20</v>
      </c>
      <c r="E16" s="43" t="s">
        <v>26</v>
      </c>
      <c r="F16" s="43" t="s">
        <v>34</v>
      </c>
      <c r="G16" s="43" t="s">
        <v>17</v>
      </c>
      <c r="H16" s="43" t="s">
        <v>12</v>
      </c>
      <c r="I16" s="43" t="s">
        <v>13</v>
      </c>
      <c r="J16" s="43" t="s">
        <v>14</v>
      </c>
      <c r="K16" s="43" t="s">
        <v>22</v>
      </c>
      <c r="L16" s="45">
        <f>L17</f>
        <v>7000</v>
      </c>
    </row>
    <row r="17" spans="1:12" s="12" customFormat="1" ht="33" customHeight="1">
      <c r="A17" s="13"/>
      <c r="B17" s="13"/>
      <c r="C17" s="53" t="s">
        <v>36</v>
      </c>
      <c r="D17" s="54" t="s">
        <v>20</v>
      </c>
      <c r="E17" s="54" t="s">
        <v>26</v>
      </c>
      <c r="F17" s="54" t="s">
        <v>34</v>
      </c>
      <c r="G17" s="54" t="s">
        <v>17</v>
      </c>
      <c r="H17" s="54" t="s">
        <v>27</v>
      </c>
      <c r="I17" s="54" t="s">
        <v>37</v>
      </c>
      <c r="J17" s="54" t="s">
        <v>14</v>
      </c>
      <c r="K17" s="54" t="s">
        <v>22</v>
      </c>
      <c r="L17" s="51">
        <v>7000</v>
      </c>
    </row>
    <row r="18" spans="1:12" ht="17.25" customHeight="1">
      <c r="A18" s="13" t="s">
        <v>31</v>
      </c>
      <c r="B18" s="19"/>
      <c r="C18" s="42" t="s">
        <v>38</v>
      </c>
      <c r="D18" s="43" t="s">
        <v>20</v>
      </c>
      <c r="E18" s="43" t="s">
        <v>26</v>
      </c>
      <c r="F18" s="43" t="s">
        <v>34</v>
      </c>
      <c r="G18" s="43" t="s">
        <v>34</v>
      </c>
      <c r="H18" s="43" t="s">
        <v>12</v>
      </c>
      <c r="I18" s="43" t="s">
        <v>13</v>
      </c>
      <c r="J18" s="43" t="s">
        <v>14</v>
      </c>
      <c r="K18" s="43" t="s">
        <v>22</v>
      </c>
      <c r="L18" s="45">
        <f>L19+L20</f>
        <v>47000</v>
      </c>
    </row>
    <row r="19" spans="1:12" ht="54.75" customHeight="1">
      <c r="A19" s="13"/>
      <c r="B19" s="19"/>
      <c r="C19" s="48" t="s">
        <v>39</v>
      </c>
      <c r="D19" s="55" t="s">
        <v>20</v>
      </c>
      <c r="E19" s="55" t="s">
        <v>26</v>
      </c>
      <c r="F19" s="55" t="s">
        <v>34</v>
      </c>
      <c r="G19" s="55" t="s">
        <v>34</v>
      </c>
      <c r="H19" s="55" t="s">
        <v>40</v>
      </c>
      <c r="I19" s="55" t="s">
        <v>37</v>
      </c>
      <c r="J19" s="55" t="s">
        <v>14</v>
      </c>
      <c r="K19" s="55" t="s">
        <v>22</v>
      </c>
      <c r="L19" s="51">
        <v>27200</v>
      </c>
    </row>
    <row r="20" spans="1:12" ht="52.5" customHeight="1">
      <c r="A20" s="13"/>
      <c r="B20" s="19"/>
      <c r="C20" s="48" t="s">
        <v>39</v>
      </c>
      <c r="D20" s="55" t="s">
        <v>20</v>
      </c>
      <c r="E20" s="55" t="s">
        <v>26</v>
      </c>
      <c r="F20" s="55" t="s">
        <v>34</v>
      </c>
      <c r="G20" s="55" t="s">
        <v>34</v>
      </c>
      <c r="H20" s="55" t="s">
        <v>79</v>
      </c>
      <c r="I20" s="55" t="s">
        <v>37</v>
      </c>
      <c r="J20" s="55" t="s">
        <v>14</v>
      </c>
      <c r="K20" s="55" t="s">
        <v>22</v>
      </c>
      <c r="L20" s="51">
        <v>19800</v>
      </c>
    </row>
    <row r="21" spans="1:12" ht="23.25" customHeight="1">
      <c r="A21" s="11" t="s">
        <v>57</v>
      </c>
      <c r="B21" s="19"/>
      <c r="C21" s="56" t="s">
        <v>56</v>
      </c>
      <c r="D21" s="38" t="s">
        <v>12</v>
      </c>
      <c r="E21" s="38" t="s">
        <v>26</v>
      </c>
      <c r="F21" s="38" t="s">
        <v>66</v>
      </c>
      <c r="G21" s="38" t="s">
        <v>13</v>
      </c>
      <c r="H21" s="38" t="s">
        <v>12</v>
      </c>
      <c r="I21" s="38" t="s">
        <v>13</v>
      </c>
      <c r="J21" s="38" t="s">
        <v>14</v>
      </c>
      <c r="K21" s="38" t="s">
        <v>12</v>
      </c>
      <c r="L21" s="39">
        <f>L22</f>
        <v>10000</v>
      </c>
    </row>
    <row r="22" spans="1:12" ht="39" customHeight="1">
      <c r="A22" s="13" t="s">
        <v>58</v>
      </c>
      <c r="B22" s="19"/>
      <c r="C22" s="57" t="s">
        <v>67</v>
      </c>
      <c r="D22" s="43" t="s">
        <v>84</v>
      </c>
      <c r="E22" s="43" t="s">
        <v>26</v>
      </c>
      <c r="F22" s="43" t="s">
        <v>66</v>
      </c>
      <c r="G22" s="43" t="s">
        <v>41</v>
      </c>
      <c r="H22" s="43" t="s">
        <v>12</v>
      </c>
      <c r="I22" s="43" t="s">
        <v>17</v>
      </c>
      <c r="J22" s="43" t="s">
        <v>14</v>
      </c>
      <c r="K22" s="43" t="s">
        <v>22</v>
      </c>
      <c r="L22" s="45">
        <f>L23</f>
        <v>10000</v>
      </c>
    </row>
    <row r="23" spans="1:12" ht="64.5" customHeight="1">
      <c r="A23" s="13"/>
      <c r="B23" s="19"/>
      <c r="C23" s="58" t="s">
        <v>65</v>
      </c>
      <c r="D23" s="49" t="s">
        <v>84</v>
      </c>
      <c r="E23" s="49" t="s">
        <v>26</v>
      </c>
      <c r="F23" s="49" t="s">
        <v>66</v>
      </c>
      <c r="G23" s="49" t="s">
        <v>41</v>
      </c>
      <c r="H23" s="49" t="s">
        <v>25</v>
      </c>
      <c r="I23" s="49" t="s">
        <v>17</v>
      </c>
      <c r="J23" s="49" t="s">
        <v>14</v>
      </c>
      <c r="K23" s="49" t="s">
        <v>22</v>
      </c>
      <c r="L23" s="51">
        <v>10000</v>
      </c>
    </row>
    <row r="24" spans="1:12" ht="43.5" customHeight="1">
      <c r="A24" s="11" t="s">
        <v>63</v>
      </c>
      <c r="B24" s="19" t="s">
        <v>59</v>
      </c>
      <c r="C24" s="56" t="s">
        <v>98</v>
      </c>
      <c r="D24" s="38" t="s">
        <v>12</v>
      </c>
      <c r="E24" s="38" t="s">
        <v>26</v>
      </c>
      <c r="F24" s="38" t="s">
        <v>99</v>
      </c>
      <c r="G24" s="38" t="s">
        <v>13</v>
      </c>
      <c r="H24" s="38" t="s">
        <v>12</v>
      </c>
      <c r="I24" s="38" t="s">
        <v>13</v>
      </c>
      <c r="J24" s="38" t="s">
        <v>14</v>
      </c>
      <c r="K24" s="38" t="s">
        <v>12</v>
      </c>
      <c r="L24" s="39">
        <f>L25</f>
        <v>0</v>
      </c>
    </row>
    <row r="25" spans="1:12" ht="31.5" customHeight="1">
      <c r="A25" s="13"/>
      <c r="B25" s="19" t="s">
        <v>61</v>
      </c>
      <c r="C25" s="58" t="s">
        <v>100</v>
      </c>
      <c r="D25" s="49" t="s">
        <v>20</v>
      </c>
      <c r="E25" s="49" t="s">
        <v>26</v>
      </c>
      <c r="F25" s="49" t="s">
        <v>99</v>
      </c>
      <c r="G25" s="49" t="s">
        <v>41</v>
      </c>
      <c r="H25" s="49" t="s">
        <v>42</v>
      </c>
      <c r="I25" s="49" t="s">
        <v>37</v>
      </c>
      <c r="J25" s="49" t="s">
        <v>14</v>
      </c>
      <c r="K25" s="49" t="s">
        <v>22</v>
      </c>
      <c r="L25" s="51">
        <v>0</v>
      </c>
    </row>
    <row r="26" spans="1:12" ht="51.75" customHeight="1">
      <c r="A26" s="13"/>
      <c r="B26" s="19" t="s">
        <v>62</v>
      </c>
      <c r="C26" s="59" t="s">
        <v>59</v>
      </c>
      <c r="D26" s="60" t="s">
        <v>12</v>
      </c>
      <c r="E26" s="60" t="s">
        <v>26</v>
      </c>
      <c r="F26" s="60" t="s">
        <v>60</v>
      </c>
      <c r="G26" s="60" t="s">
        <v>13</v>
      </c>
      <c r="H26" s="60" t="s">
        <v>12</v>
      </c>
      <c r="I26" s="60" t="s">
        <v>13</v>
      </c>
      <c r="J26" s="60" t="s">
        <v>14</v>
      </c>
      <c r="K26" s="60" t="s">
        <v>12</v>
      </c>
      <c r="L26" s="39">
        <f>L27</f>
        <v>20000</v>
      </c>
    </row>
    <row r="27" spans="1:12" ht="34.5" customHeight="1">
      <c r="A27" s="18">
        <v>5</v>
      </c>
      <c r="B27" s="19"/>
      <c r="C27" s="61" t="s">
        <v>101</v>
      </c>
      <c r="D27" s="62" t="s">
        <v>12</v>
      </c>
      <c r="E27" s="62" t="s">
        <v>26</v>
      </c>
      <c r="F27" s="62" t="s">
        <v>60</v>
      </c>
      <c r="G27" s="62" t="s">
        <v>29</v>
      </c>
      <c r="H27" s="62" t="s">
        <v>12</v>
      </c>
      <c r="I27" s="62" t="s">
        <v>13</v>
      </c>
      <c r="J27" s="62" t="s">
        <v>14</v>
      </c>
      <c r="K27" s="62" t="s">
        <v>43</v>
      </c>
      <c r="L27" s="63">
        <f>L28</f>
        <v>20000</v>
      </c>
    </row>
    <row r="28" spans="1:12" ht="63" customHeight="1">
      <c r="A28" s="18"/>
      <c r="B28" s="19"/>
      <c r="C28" s="64" t="s">
        <v>102</v>
      </c>
      <c r="D28" s="55" t="s">
        <v>84</v>
      </c>
      <c r="E28" s="55" t="s">
        <v>26</v>
      </c>
      <c r="F28" s="55" t="s">
        <v>60</v>
      </c>
      <c r="G28" s="55" t="s">
        <v>29</v>
      </c>
      <c r="H28" s="55" t="s">
        <v>40</v>
      </c>
      <c r="I28" s="55" t="s">
        <v>37</v>
      </c>
      <c r="J28" s="55" t="s">
        <v>14</v>
      </c>
      <c r="K28" s="55" t="s">
        <v>43</v>
      </c>
      <c r="L28" s="51">
        <v>20000</v>
      </c>
    </row>
    <row r="29" spans="1:12" ht="35.25" customHeight="1">
      <c r="A29" s="18"/>
      <c r="B29" s="19"/>
      <c r="C29" s="66" t="s">
        <v>85</v>
      </c>
      <c r="D29" s="38" t="s">
        <v>12</v>
      </c>
      <c r="E29" s="38" t="s">
        <v>26</v>
      </c>
      <c r="F29" s="38" t="s">
        <v>86</v>
      </c>
      <c r="G29" s="38" t="s">
        <v>13</v>
      </c>
      <c r="H29" s="38" t="s">
        <v>12</v>
      </c>
      <c r="I29" s="38" t="s">
        <v>13</v>
      </c>
      <c r="J29" s="38" t="s">
        <v>14</v>
      </c>
      <c r="K29" s="38" t="s">
        <v>12</v>
      </c>
      <c r="L29" s="39">
        <f>L30</f>
        <v>25199.95</v>
      </c>
    </row>
    <row r="30" spans="1:12" ht="22.5" customHeight="1">
      <c r="A30" s="18">
        <v>6</v>
      </c>
      <c r="B30" s="19"/>
      <c r="C30" s="67" t="s">
        <v>87</v>
      </c>
      <c r="D30" s="68" t="s">
        <v>88</v>
      </c>
      <c r="E30" s="68" t="s">
        <v>26</v>
      </c>
      <c r="F30" s="68" t="s">
        <v>86</v>
      </c>
      <c r="G30" s="68" t="s">
        <v>34</v>
      </c>
      <c r="H30" s="68" t="s">
        <v>12</v>
      </c>
      <c r="I30" s="68" t="s">
        <v>13</v>
      </c>
      <c r="J30" s="68" t="s">
        <v>14</v>
      </c>
      <c r="K30" s="68" t="s">
        <v>89</v>
      </c>
      <c r="L30" s="63">
        <f>L31+L32</f>
        <v>25199.95</v>
      </c>
    </row>
    <row r="31" spans="1:13" s="12" customFormat="1" ht="37.5" customHeight="1">
      <c r="A31" s="13"/>
      <c r="B31" s="19"/>
      <c r="C31" s="69" t="s">
        <v>90</v>
      </c>
      <c r="D31" s="49" t="s">
        <v>88</v>
      </c>
      <c r="E31" s="49" t="s">
        <v>26</v>
      </c>
      <c r="F31" s="49" t="s">
        <v>86</v>
      </c>
      <c r="G31" s="49" t="s">
        <v>34</v>
      </c>
      <c r="H31" s="49" t="s">
        <v>40</v>
      </c>
      <c r="I31" s="49" t="s">
        <v>37</v>
      </c>
      <c r="J31" s="49" t="s">
        <v>14</v>
      </c>
      <c r="K31" s="49" t="s">
        <v>89</v>
      </c>
      <c r="L31" s="51">
        <v>25199.95</v>
      </c>
      <c r="M31" s="1"/>
    </row>
    <row r="32" spans="1:13" s="14" customFormat="1" ht="38.25" customHeight="1">
      <c r="A32" s="13"/>
      <c r="B32" s="19"/>
      <c r="C32" s="69" t="s">
        <v>90</v>
      </c>
      <c r="D32" s="49" t="s">
        <v>88</v>
      </c>
      <c r="E32" s="49" t="s">
        <v>26</v>
      </c>
      <c r="F32" s="49" t="s">
        <v>86</v>
      </c>
      <c r="G32" s="49" t="s">
        <v>34</v>
      </c>
      <c r="H32" s="49" t="s">
        <v>91</v>
      </c>
      <c r="I32" s="49" t="s">
        <v>37</v>
      </c>
      <c r="J32" s="49" t="s">
        <v>14</v>
      </c>
      <c r="K32" s="49" t="s">
        <v>89</v>
      </c>
      <c r="L32" s="70"/>
      <c r="M32" s="15"/>
    </row>
    <row r="33" spans="1:12" ht="21.75" customHeight="1">
      <c r="A33" s="9" t="s">
        <v>64</v>
      </c>
      <c r="B33" s="16"/>
      <c r="C33" s="71" t="s">
        <v>44</v>
      </c>
      <c r="D33" s="60" t="s">
        <v>12</v>
      </c>
      <c r="E33" s="60" t="s">
        <v>26</v>
      </c>
      <c r="F33" s="60" t="s">
        <v>45</v>
      </c>
      <c r="G33" s="60" t="s">
        <v>13</v>
      </c>
      <c r="H33" s="60" t="s">
        <v>12</v>
      </c>
      <c r="I33" s="60" t="s">
        <v>13</v>
      </c>
      <c r="J33" s="60" t="s">
        <v>14</v>
      </c>
      <c r="K33" s="60" t="s">
        <v>12</v>
      </c>
      <c r="L33" s="39">
        <f>L34</f>
        <v>0</v>
      </c>
    </row>
    <row r="34" spans="1:12" ht="17.25" customHeight="1">
      <c r="A34" s="11"/>
      <c r="B34" s="11"/>
      <c r="C34" s="72" t="s">
        <v>46</v>
      </c>
      <c r="D34" s="55" t="s">
        <v>12</v>
      </c>
      <c r="E34" s="55" t="s">
        <v>26</v>
      </c>
      <c r="F34" s="55" t="s">
        <v>45</v>
      </c>
      <c r="G34" s="55" t="s">
        <v>29</v>
      </c>
      <c r="H34" s="55" t="s">
        <v>12</v>
      </c>
      <c r="I34" s="55" t="s">
        <v>13</v>
      </c>
      <c r="J34" s="55" t="s">
        <v>14</v>
      </c>
      <c r="K34" s="55" t="s">
        <v>47</v>
      </c>
      <c r="L34" s="51">
        <f>L35</f>
        <v>0</v>
      </c>
    </row>
    <row r="35" spans="1:12" ht="19.5" customHeight="1">
      <c r="A35" s="13" t="s">
        <v>18</v>
      </c>
      <c r="B35" s="13"/>
      <c r="C35" s="64" t="s">
        <v>78</v>
      </c>
      <c r="D35" s="55" t="s">
        <v>84</v>
      </c>
      <c r="E35" s="55" t="s">
        <v>26</v>
      </c>
      <c r="F35" s="55" t="s">
        <v>45</v>
      </c>
      <c r="G35" s="55" t="s">
        <v>29</v>
      </c>
      <c r="H35" s="55" t="s">
        <v>42</v>
      </c>
      <c r="I35" s="55" t="s">
        <v>37</v>
      </c>
      <c r="J35" s="55" t="s">
        <v>14</v>
      </c>
      <c r="K35" s="55" t="s">
        <v>47</v>
      </c>
      <c r="L35" s="51"/>
    </row>
    <row r="36" spans="1:12" s="14" customFormat="1" ht="21.75" customHeight="1">
      <c r="A36" s="19"/>
      <c r="B36" s="19"/>
      <c r="C36" s="74" t="s">
        <v>70</v>
      </c>
      <c r="D36" s="75" t="s">
        <v>12</v>
      </c>
      <c r="E36" s="75" t="s">
        <v>48</v>
      </c>
      <c r="F36" s="75" t="s">
        <v>13</v>
      </c>
      <c r="G36" s="75" t="s">
        <v>13</v>
      </c>
      <c r="H36" s="75" t="s">
        <v>12</v>
      </c>
      <c r="I36" s="75" t="s">
        <v>13</v>
      </c>
      <c r="J36" s="75" t="s">
        <v>14</v>
      </c>
      <c r="K36" s="75" t="s">
        <v>12</v>
      </c>
      <c r="L36" s="33">
        <f>L37</f>
        <v>1623223.75</v>
      </c>
    </row>
    <row r="37" spans="1:12" ht="39.75" customHeight="1">
      <c r="A37" s="13" t="s">
        <v>50</v>
      </c>
      <c r="B37" s="19"/>
      <c r="C37" s="56" t="s">
        <v>71</v>
      </c>
      <c r="D37" s="37" t="s">
        <v>12</v>
      </c>
      <c r="E37" s="38" t="s">
        <v>48</v>
      </c>
      <c r="F37" s="38" t="s">
        <v>21</v>
      </c>
      <c r="G37" s="38" t="s">
        <v>13</v>
      </c>
      <c r="H37" s="38" t="s">
        <v>12</v>
      </c>
      <c r="I37" s="38" t="s">
        <v>13</v>
      </c>
      <c r="J37" s="38" t="s">
        <v>14</v>
      </c>
      <c r="K37" s="38" t="s">
        <v>12</v>
      </c>
      <c r="L37" s="39">
        <f>L38+L40+L43+L45</f>
        <v>1623223.75</v>
      </c>
    </row>
    <row r="38" spans="1:12" ht="27.75" customHeight="1">
      <c r="A38" s="13"/>
      <c r="B38" s="19"/>
      <c r="C38" s="42" t="s">
        <v>72</v>
      </c>
      <c r="D38" s="44" t="s">
        <v>12</v>
      </c>
      <c r="E38" s="43" t="s">
        <v>48</v>
      </c>
      <c r="F38" s="43" t="s">
        <v>21</v>
      </c>
      <c r="G38" s="43" t="s">
        <v>17</v>
      </c>
      <c r="H38" s="43" t="s">
        <v>12</v>
      </c>
      <c r="I38" s="43" t="s">
        <v>13</v>
      </c>
      <c r="J38" s="43" t="s">
        <v>14</v>
      </c>
      <c r="K38" s="43" t="s">
        <v>49</v>
      </c>
      <c r="L38" s="45">
        <f>SUM(L39:L39)</f>
        <v>681000</v>
      </c>
    </row>
    <row r="39" spans="1:12" ht="28.5" customHeight="1">
      <c r="A39" s="19"/>
      <c r="B39" s="19"/>
      <c r="C39" s="48" t="s">
        <v>73</v>
      </c>
      <c r="D39" s="49" t="s">
        <v>84</v>
      </c>
      <c r="E39" s="49" t="s">
        <v>48</v>
      </c>
      <c r="F39" s="49" t="s">
        <v>21</v>
      </c>
      <c r="G39" s="49" t="s">
        <v>17</v>
      </c>
      <c r="H39" s="49" t="s">
        <v>53</v>
      </c>
      <c r="I39" s="49" t="s">
        <v>37</v>
      </c>
      <c r="J39" s="49" t="s">
        <v>14</v>
      </c>
      <c r="K39" s="49" t="s">
        <v>49</v>
      </c>
      <c r="L39" s="51">
        <v>681000</v>
      </c>
    </row>
    <row r="40" spans="1:12" s="14" customFormat="1" ht="32.25" customHeight="1">
      <c r="A40" s="13" t="s">
        <v>51</v>
      </c>
      <c r="B40" s="13"/>
      <c r="C40" s="42" t="s">
        <v>77</v>
      </c>
      <c r="D40" s="44" t="s">
        <v>12</v>
      </c>
      <c r="E40" s="43" t="s">
        <v>48</v>
      </c>
      <c r="F40" s="43" t="s">
        <v>21</v>
      </c>
      <c r="G40" s="43" t="s">
        <v>21</v>
      </c>
      <c r="H40" s="43" t="s">
        <v>12</v>
      </c>
      <c r="I40" s="43" t="s">
        <v>13</v>
      </c>
      <c r="J40" s="43" t="s">
        <v>14</v>
      </c>
      <c r="K40" s="43" t="s">
        <v>49</v>
      </c>
      <c r="L40" s="45">
        <f>L41+L42</f>
        <v>763000</v>
      </c>
    </row>
    <row r="41" spans="1:12" ht="55.5" customHeight="1">
      <c r="A41" s="19"/>
      <c r="B41" s="19"/>
      <c r="C41" s="79" t="s">
        <v>111</v>
      </c>
      <c r="D41" s="54" t="s">
        <v>84</v>
      </c>
      <c r="E41" s="54" t="s">
        <v>48</v>
      </c>
      <c r="F41" s="54" t="s">
        <v>21</v>
      </c>
      <c r="G41" s="54" t="s">
        <v>21</v>
      </c>
      <c r="H41" s="54" t="s">
        <v>110</v>
      </c>
      <c r="I41" s="54" t="s">
        <v>37</v>
      </c>
      <c r="J41" s="54" t="s">
        <v>14</v>
      </c>
      <c r="K41" s="54" t="s">
        <v>49</v>
      </c>
      <c r="L41" s="51">
        <v>323000</v>
      </c>
    </row>
    <row r="42" spans="1:12" ht="15.75">
      <c r="A42" s="13" t="s">
        <v>80</v>
      </c>
      <c r="B42" s="13"/>
      <c r="C42" s="64" t="s">
        <v>55</v>
      </c>
      <c r="D42" s="49" t="s">
        <v>84</v>
      </c>
      <c r="E42" s="49" t="s">
        <v>48</v>
      </c>
      <c r="F42" s="49" t="s">
        <v>21</v>
      </c>
      <c r="G42" s="49" t="s">
        <v>21</v>
      </c>
      <c r="H42" s="49" t="s">
        <v>54</v>
      </c>
      <c r="I42" s="49" t="s">
        <v>37</v>
      </c>
      <c r="J42" s="49" t="s">
        <v>14</v>
      </c>
      <c r="K42" s="49" t="s">
        <v>49</v>
      </c>
      <c r="L42" s="51">
        <v>440000</v>
      </c>
    </row>
    <row r="43" spans="1:12" ht="29.25" customHeight="1">
      <c r="A43" s="19"/>
      <c r="B43" s="19"/>
      <c r="C43" s="42" t="s">
        <v>74</v>
      </c>
      <c r="D43" s="44" t="s">
        <v>12</v>
      </c>
      <c r="E43" s="43" t="s">
        <v>48</v>
      </c>
      <c r="F43" s="43" t="s">
        <v>21</v>
      </c>
      <c r="G43" s="43" t="s">
        <v>32</v>
      </c>
      <c r="H43" s="43" t="s">
        <v>12</v>
      </c>
      <c r="I43" s="43" t="s">
        <v>13</v>
      </c>
      <c r="J43" s="43" t="s">
        <v>14</v>
      </c>
      <c r="K43" s="43" t="s">
        <v>49</v>
      </c>
      <c r="L43" s="45">
        <f>L44</f>
        <v>68000</v>
      </c>
    </row>
    <row r="44" spans="1:12" ht="36">
      <c r="A44" s="9"/>
      <c r="B44" s="9"/>
      <c r="C44" s="76" t="s">
        <v>75</v>
      </c>
      <c r="D44" s="49" t="s">
        <v>84</v>
      </c>
      <c r="E44" s="49" t="s">
        <v>48</v>
      </c>
      <c r="F44" s="49" t="s">
        <v>21</v>
      </c>
      <c r="G44" s="49" t="s">
        <v>32</v>
      </c>
      <c r="H44" s="49" t="s">
        <v>76</v>
      </c>
      <c r="I44" s="49" t="s">
        <v>37</v>
      </c>
      <c r="J44" s="49" t="s">
        <v>14</v>
      </c>
      <c r="K44" s="49" t="s">
        <v>49</v>
      </c>
      <c r="L44" s="51">
        <v>68000</v>
      </c>
    </row>
    <row r="45" spans="3:12" ht="15.75">
      <c r="C45" s="42" t="s">
        <v>81</v>
      </c>
      <c r="D45" s="43" t="s">
        <v>12</v>
      </c>
      <c r="E45" s="43" t="s">
        <v>48</v>
      </c>
      <c r="F45" s="43" t="s">
        <v>21</v>
      </c>
      <c r="G45" s="43" t="s">
        <v>41</v>
      </c>
      <c r="H45" s="43" t="s">
        <v>12</v>
      </c>
      <c r="I45" s="43" t="s">
        <v>13</v>
      </c>
      <c r="J45" s="43" t="s">
        <v>14</v>
      </c>
      <c r="K45" s="43" t="s">
        <v>49</v>
      </c>
      <c r="L45" s="45">
        <f>L46</f>
        <v>111223.75</v>
      </c>
    </row>
    <row r="46" spans="3:12" ht="36">
      <c r="C46" s="48" t="s">
        <v>82</v>
      </c>
      <c r="D46" s="49" t="s">
        <v>84</v>
      </c>
      <c r="E46" s="49" t="s">
        <v>48</v>
      </c>
      <c r="F46" s="49" t="s">
        <v>21</v>
      </c>
      <c r="G46" s="49" t="s">
        <v>41</v>
      </c>
      <c r="H46" s="49" t="s">
        <v>83</v>
      </c>
      <c r="I46" s="49" t="s">
        <v>37</v>
      </c>
      <c r="J46" s="49" t="s">
        <v>14</v>
      </c>
      <c r="K46" s="49" t="s">
        <v>49</v>
      </c>
      <c r="L46" s="51">
        <v>111223.75</v>
      </c>
    </row>
    <row r="47" spans="3:12" ht="15.75">
      <c r="C47" s="77" t="s">
        <v>52</v>
      </c>
      <c r="D47" s="75"/>
      <c r="E47" s="75"/>
      <c r="F47" s="75"/>
      <c r="G47" s="75"/>
      <c r="H47" s="75"/>
      <c r="I47" s="75"/>
      <c r="J47" s="75"/>
      <c r="K47" s="75"/>
      <c r="L47" s="33">
        <f>L8+L36</f>
        <v>2213265</v>
      </c>
    </row>
    <row r="48" ht="15.75">
      <c r="L48" s="20"/>
    </row>
    <row r="49" ht="15.75">
      <c r="L49" s="20"/>
    </row>
  </sheetData>
  <mergeCells count="6">
    <mergeCell ref="L6:L7"/>
    <mergeCell ref="D1:K3"/>
    <mergeCell ref="A4:L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1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Кракулева А. Г.</cp:lastModifiedBy>
  <cp:lastPrinted>2012-09-28T10:08:39Z</cp:lastPrinted>
  <dcterms:created xsi:type="dcterms:W3CDTF">2006-12-11T13:28:26Z</dcterms:created>
  <dcterms:modified xsi:type="dcterms:W3CDTF">2012-12-10T11:15:56Z</dcterms:modified>
  <cp:category/>
  <cp:version/>
  <cp:contentType/>
  <cp:contentStatus/>
</cp:coreProperties>
</file>