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768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  <definedName name="_xlnm.Print_Area" localSheetId="0">'Лист1'!$A$1:$L$168</definedName>
  </definedNames>
  <calcPr fullCalcOnLoad="1"/>
</workbook>
</file>

<file path=xl/sharedStrings.xml><?xml version="1.0" encoding="utf-8"?>
<sst xmlns="http://schemas.openxmlformats.org/spreadsheetml/2006/main" count="206" uniqueCount="62">
  <si>
    <t>Инициатор и наименование проекта</t>
  </si>
  <si>
    <t>Срок реализации проекта, в т.ч. по этапам</t>
  </si>
  <si>
    <t>Объем финансирования, млн. рублей.</t>
  </si>
  <si>
    <t>всего</t>
  </si>
  <si>
    <t>Федеральный бюджет</t>
  </si>
  <si>
    <t>Муниципальный бюджет</t>
  </si>
  <si>
    <t>Собственные средства предприятия</t>
  </si>
  <si>
    <t>Кредиты коммерческих банков</t>
  </si>
  <si>
    <t xml:space="preserve">2010 год   </t>
  </si>
  <si>
    <t>2011 год</t>
  </si>
  <si>
    <t xml:space="preserve">2012 год </t>
  </si>
  <si>
    <t>2013 год</t>
  </si>
  <si>
    <t>2014 год</t>
  </si>
  <si>
    <t>2015 год</t>
  </si>
  <si>
    <t>Итого:</t>
  </si>
  <si>
    <t>2010 год</t>
  </si>
  <si>
    <t>2012 год</t>
  </si>
  <si>
    <t xml:space="preserve">2013 год   </t>
  </si>
  <si>
    <t>Итого</t>
  </si>
  <si>
    <t>ВСЕГО</t>
  </si>
  <si>
    <t xml:space="preserve">1. Развитие промышленности </t>
  </si>
  <si>
    <t xml:space="preserve"> Реконструкция картонного производства ЗАО «Суоярвская картонная фабрика» </t>
  </si>
  <si>
    <t>ООО "Карелинвест" - Строительство дробильно-сортировочного завода на месторождении «Паперо»</t>
  </si>
  <si>
    <t>Производство щебня  600 тыс.куб.м. в год</t>
  </si>
  <si>
    <t>Производство щебня  700 тыс.куб.м. в год</t>
  </si>
  <si>
    <t>ООО "Приграничный водоканал" - Реконструкции водопроводных сетей в г.Суоярви</t>
  </si>
  <si>
    <t>Участие в республиканской адресной программе «Капитальный ремонт многоквартирных домов»</t>
  </si>
  <si>
    <t>3. Модернизация и развитие инфраструктуры, создание комфортных условий для проживания населения</t>
  </si>
  <si>
    <t>2. Вовлечение в хозяйственный оборот различных видов ресурсов, которыми располагает территория Суоярвского городского поселения»</t>
  </si>
  <si>
    <t>Реализация проекта по реконструкции водогрейной части котельной в г.Суоярви</t>
  </si>
  <si>
    <t>Бюджет Республики Карелия</t>
  </si>
  <si>
    <t>Производство топлива на основе торфа</t>
  </si>
  <si>
    <t>Расчетная подключенная нагрузка – 29,08 МВт=25 Гкал/час</t>
  </si>
  <si>
    <t>Реализация муниципальной целевой программы развития и поддержки малого и среднего предпринимательства в Суоярвском районе на 2008-2011  годы</t>
  </si>
  <si>
    <t>ИТОГО по второму направлению</t>
  </si>
  <si>
    <t>3. Развитие малого и среднего предпринимательства</t>
  </si>
  <si>
    <t>ООО «Плафен» - разработка месторождения торфа в м.Паперо</t>
  </si>
  <si>
    <t>Реализация программы развития туризма в муниципальном образовании «Суоярвский район» на 2010-2012 годы»</t>
  </si>
  <si>
    <t xml:space="preserve"> Реконструкция Суоярвского лесозавода ЗАО «Запкареллес» </t>
  </si>
  <si>
    <t>ИТОГО по первому направлению</t>
  </si>
  <si>
    <t>Производство пиломатериалов до  90 тыс.куб.м в год</t>
  </si>
  <si>
    <t xml:space="preserve"> Обеспечение занятости населения: увеличение доли занятых в малом и среднем бизнесе до 25%.</t>
  </si>
  <si>
    <t>Строительство мусороперерабатывающего комплекса в г.Суоярви</t>
  </si>
  <si>
    <t>Разработка генерального Плана Суоярвского городского поселения</t>
  </si>
  <si>
    <t>Повышение эффективности планирования городской застройки</t>
  </si>
  <si>
    <t>Создаваемые мощности (в соответствующих единицах), ожидаемый результат</t>
  </si>
  <si>
    <t>Увеличение туристских потоков к 2012 г. в 1,8 раза</t>
  </si>
  <si>
    <t>Улучшение качества питьевой воды</t>
  </si>
  <si>
    <t>Реализация международного проекта по биологической очистке водоема о.Исо-Пюхя-Ярви</t>
  </si>
  <si>
    <t>Привлеченные средства</t>
  </si>
  <si>
    <t xml:space="preserve">Мощность перерабатывающего комплекса – 10 тонн отходов в смену </t>
  </si>
  <si>
    <t>Производство картона до 42 тыс.тонн в год/ создание 30 рабочих мест</t>
  </si>
  <si>
    <t>Завершение подготовки и начало производства щебня ООО "Суоярвский гранитный карьер"</t>
  </si>
  <si>
    <t>Строительство многоквартирного жилого дома № 11 по ул. Победа  в г. Суоярви</t>
  </si>
  <si>
    <t>ИТОГО по третьему направлению</t>
  </si>
  <si>
    <t>ИТОГО по четвертому направлению</t>
  </si>
  <si>
    <t>Реализация мер по улучшению ситуации на рынке труда муниципального района в 2010 году</t>
  </si>
  <si>
    <t>Трудоустройство до 300 граждан, содействие самозанятости - 20 чел.</t>
  </si>
  <si>
    <t>5. Создание условий для стабильного улучшения качества жизни населения</t>
  </si>
  <si>
    <t>Реализация муниципальных целевых программ, направленных на улучшение качества жизни населения</t>
  </si>
  <si>
    <t>Реестр мероприятий Комплексного инновационного плана развития города Суоярви на 2010-2015 гг.</t>
  </si>
  <si>
    <t>Приложение №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</si>
</sst>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5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color indexed="18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Arial Cyr"/>
      <family val="0"/>
    </font>
    <font>
      <sz val="10"/>
      <color indexed="18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i/>
      <sz val="10"/>
      <color indexed="62"/>
      <name val="Arial Cyr"/>
      <family val="0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2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center" textRotation="90" wrapText="1"/>
    </xf>
    <xf numFmtId="0" fontId="1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right" vertical="center"/>
    </xf>
    <xf numFmtId="164" fontId="10" fillId="24" borderId="10" xfId="0" applyNumberFormat="1" applyFont="1" applyFill="1" applyBorder="1" applyAlignment="1">
      <alignment horizontal="right"/>
    </xf>
    <xf numFmtId="0" fontId="10" fillId="24" borderId="10" xfId="0" applyFont="1" applyFill="1" applyBorder="1" applyAlignment="1">
      <alignment horizontal="center"/>
    </xf>
    <xf numFmtId="164" fontId="10" fillId="24" borderId="10" xfId="0" applyNumberFormat="1" applyFont="1" applyFill="1" applyBorder="1" applyAlignment="1">
      <alignment horizontal="right" vertical="center"/>
    </xf>
    <xf numFmtId="164" fontId="10" fillId="24" borderId="10" xfId="0" applyNumberFormat="1" applyFont="1" applyFill="1" applyBorder="1" applyAlignment="1">
      <alignment horizontal="center" vertical="center"/>
    </xf>
    <xf numFmtId="164" fontId="10" fillId="25" borderId="10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vertical="center" wrapText="1"/>
    </xf>
    <xf numFmtId="164" fontId="10" fillId="25" borderId="13" xfId="0" applyNumberFormat="1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center" vertical="center"/>
    </xf>
    <xf numFmtId="164" fontId="10" fillId="4" borderId="10" xfId="0" applyNumberFormat="1" applyFont="1" applyFill="1" applyBorder="1" applyAlignment="1">
      <alignment vertical="center"/>
    </xf>
    <xf numFmtId="164" fontId="10" fillId="4" borderId="11" xfId="0" applyNumberFormat="1" applyFont="1" applyFill="1" applyBorder="1" applyAlignment="1">
      <alignment vertical="center"/>
    </xf>
    <xf numFmtId="0" fontId="10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vertical="center"/>
    </xf>
    <xf numFmtId="164" fontId="1" fillId="4" borderId="11" xfId="0" applyNumberFormat="1" applyFont="1" applyFill="1" applyBorder="1" applyAlignment="1">
      <alignment vertical="center"/>
    </xf>
    <xf numFmtId="164" fontId="10" fillId="24" borderId="10" xfId="0" applyNumberFormat="1" applyFont="1" applyFill="1" applyBorder="1" applyAlignment="1">
      <alignment vertical="center"/>
    </xf>
    <xf numFmtId="164" fontId="10" fillId="25" borderId="10" xfId="0" applyNumberFormat="1" applyFont="1" applyFill="1" applyBorder="1" applyAlignment="1">
      <alignment vertical="center"/>
    </xf>
    <xf numFmtId="164" fontId="10" fillId="0" borderId="10" xfId="0" applyNumberFormat="1" applyFont="1" applyFill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164" fontId="10" fillId="25" borderId="10" xfId="0" applyNumberFormat="1" applyFont="1" applyFill="1" applyBorder="1" applyAlignment="1">
      <alignment vertical="center"/>
    </xf>
    <xf numFmtId="2" fontId="10" fillId="24" borderId="10" xfId="0" applyNumberFormat="1" applyFont="1" applyFill="1" applyBorder="1" applyAlignment="1">
      <alignment horizontal="right"/>
    </xf>
    <xf numFmtId="2" fontId="10" fillId="0" borderId="10" xfId="0" applyNumberFormat="1" applyFont="1" applyBorder="1" applyAlignment="1">
      <alignment vertical="center"/>
    </xf>
    <xf numFmtId="2" fontId="10" fillId="25" borderId="10" xfId="0" applyNumberFormat="1" applyFont="1" applyFill="1" applyBorder="1" applyAlignment="1">
      <alignment vertical="center"/>
    </xf>
    <xf numFmtId="166" fontId="10" fillId="24" borderId="10" xfId="0" applyNumberFormat="1" applyFont="1" applyFill="1" applyBorder="1" applyAlignment="1">
      <alignment horizontal="right"/>
    </xf>
    <xf numFmtId="166" fontId="10" fillId="0" borderId="10" xfId="0" applyNumberFormat="1" applyFont="1" applyFill="1" applyBorder="1" applyAlignment="1">
      <alignment vertical="center"/>
    </xf>
    <xf numFmtId="166" fontId="10" fillId="24" borderId="10" xfId="0" applyNumberFormat="1" applyFont="1" applyFill="1" applyBorder="1" applyAlignment="1">
      <alignment vertical="center"/>
    </xf>
    <xf numFmtId="166" fontId="10" fillId="25" borderId="10" xfId="0" applyNumberFormat="1" applyFont="1" applyFill="1" applyBorder="1" applyAlignment="1">
      <alignment vertical="center"/>
    </xf>
    <xf numFmtId="166" fontId="10" fillId="4" borderId="10" xfId="0" applyNumberFormat="1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2" fontId="10" fillId="24" borderId="10" xfId="0" applyNumberFormat="1" applyFont="1" applyFill="1" applyBorder="1" applyAlignment="1">
      <alignment vertical="center"/>
    </xf>
    <xf numFmtId="164" fontId="10" fillId="0" borderId="10" xfId="0" applyNumberFormat="1" applyFont="1" applyBorder="1" applyAlignment="1">
      <alignment horizontal="center" vertical="center"/>
    </xf>
    <xf numFmtId="2" fontId="10" fillId="25" borderId="10" xfId="0" applyNumberFormat="1" applyFont="1" applyFill="1" applyBorder="1" applyAlignment="1">
      <alignment vertical="center"/>
    </xf>
    <xf numFmtId="164" fontId="10" fillId="0" borderId="10" xfId="0" applyNumberFormat="1" applyFont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10" fillId="25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wrapText="1"/>
    </xf>
    <xf numFmtId="164" fontId="1" fillId="24" borderId="10" xfId="0" applyNumberFormat="1" applyFont="1" applyFill="1" applyBorder="1" applyAlignment="1">
      <alignment horizontal="right" vertical="center"/>
    </xf>
    <xf numFmtId="164" fontId="1" fillId="0" borderId="10" xfId="0" applyNumberFormat="1" applyFont="1" applyFill="1" applyBorder="1" applyAlignment="1">
      <alignment horizontal="right" vertical="center"/>
    </xf>
    <xf numFmtId="166" fontId="10" fillId="24" borderId="10" xfId="0" applyNumberFormat="1" applyFont="1" applyFill="1" applyBorder="1" applyAlignment="1">
      <alignment horizontal="right" vertical="center"/>
    </xf>
    <xf numFmtId="164" fontId="10" fillId="24" borderId="10" xfId="0" applyNumberFormat="1" applyFont="1" applyFill="1" applyBorder="1" applyAlignment="1">
      <alignment horizontal="right" vertical="center"/>
    </xf>
    <xf numFmtId="2" fontId="10" fillId="25" borderId="10" xfId="0" applyNumberFormat="1" applyFont="1" applyFill="1" applyBorder="1" applyAlignment="1">
      <alignment horizontal="right" vertical="center"/>
    </xf>
    <xf numFmtId="164" fontId="1" fillId="25" borderId="10" xfId="0" applyNumberFormat="1" applyFont="1" applyFill="1" applyBorder="1" applyAlignment="1">
      <alignment horizontal="right" vertical="center"/>
    </xf>
    <xf numFmtId="166" fontId="10" fillId="25" borderId="10" xfId="0" applyNumberFormat="1" applyFont="1" applyFill="1" applyBorder="1" applyAlignment="1">
      <alignment horizontal="right" vertical="center"/>
    </xf>
    <xf numFmtId="166" fontId="10" fillId="0" borderId="10" xfId="0" applyNumberFormat="1" applyFont="1" applyBorder="1" applyAlignment="1">
      <alignment horizontal="right" vertical="center"/>
    </xf>
    <xf numFmtId="164" fontId="10" fillId="0" borderId="10" xfId="0" applyNumberFormat="1" applyFont="1" applyFill="1" applyBorder="1" applyAlignment="1">
      <alignment horizontal="right" vertical="center"/>
    </xf>
    <xf numFmtId="164" fontId="10" fillId="0" borderId="10" xfId="0" applyNumberFormat="1" applyFont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166" fontId="1" fillId="4" borderId="10" xfId="0" applyNumberFormat="1" applyFont="1" applyFill="1" applyBorder="1" applyAlignment="1">
      <alignment vertical="center"/>
    </xf>
    <xf numFmtId="0" fontId="1" fillId="8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right"/>
    </xf>
    <xf numFmtId="0" fontId="9" fillId="8" borderId="10" xfId="0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vertical="center"/>
    </xf>
    <xf numFmtId="2" fontId="10" fillId="24" borderId="10" xfId="0" applyNumberFormat="1" applyFont="1" applyFill="1" applyBorder="1" applyAlignment="1">
      <alignment horizontal="right" vertical="center"/>
    </xf>
    <xf numFmtId="2" fontId="10" fillId="0" borderId="10" xfId="0" applyNumberFormat="1" applyFont="1" applyBorder="1" applyAlignment="1">
      <alignment horizontal="right" vertical="center"/>
    </xf>
    <xf numFmtId="166" fontId="1" fillId="8" borderId="10" xfId="0" applyNumberFormat="1" applyFont="1" applyFill="1" applyBorder="1" applyAlignment="1">
      <alignment horizontal="right"/>
    </xf>
    <xf numFmtId="0" fontId="5" fillId="8" borderId="10" xfId="0" applyFont="1" applyFill="1" applyBorder="1" applyAlignment="1">
      <alignment horizontal="center" wrapText="1"/>
    </xf>
    <xf numFmtId="0" fontId="5" fillId="8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10" fillId="0" borderId="10" xfId="0" applyNumberFormat="1" applyFont="1" applyBorder="1" applyAlignment="1">
      <alignment vertical="center"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1" fontId="32" fillId="0" borderId="0" xfId="0" applyNumberFormat="1" applyFont="1" applyAlignment="1">
      <alignment/>
    </xf>
    <xf numFmtId="0" fontId="34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1"/>
  <sheetViews>
    <sheetView view="pageBreakPreview" zoomScaleNormal="129" zoomScaleSheetLayoutView="100" zoomScalePageLayoutView="0" workbookViewId="0" topLeftCell="B1">
      <pane ySplit="9" topLeftCell="BM127" activePane="bottomLeft" state="frozen"/>
      <selection pane="topLeft" activeCell="A1" sqref="A1"/>
      <selection pane="bottomLeft" activeCell="B3" sqref="B3:C4"/>
    </sheetView>
  </sheetViews>
  <sheetFormatPr defaultColWidth="11.625" defaultRowHeight="12.75"/>
  <cols>
    <col min="1" max="1" width="4.00390625" style="5" customWidth="1"/>
    <col min="2" max="2" width="12.00390625" style="5" customWidth="1"/>
    <col min="3" max="3" width="28.00390625" style="5" customWidth="1"/>
    <col min="4" max="4" width="9.625" style="34" customWidth="1"/>
    <col min="5" max="5" width="10.375" style="35" customWidth="1"/>
    <col min="6" max="6" width="10.375" style="34" customWidth="1"/>
    <col min="7" max="7" width="10.375" style="36" customWidth="1"/>
    <col min="8" max="11" width="10.375" style="34" customWidth="1"/>
    <col min="12" max="12" width="18.75390625" style="34" customWidth="1"/>
    <col min="13" max="16384" width="11.625" style="5" customWidth="1"/>
  </cols>
  <sheetData>
    <row r="1" spans="1:13" ht="15.75">
      <c r="A1" s="3"/>
      <c r="B1" s="3"/>
      <c r="C1" s="3"/>
      <c r="D1" s="23"/>
      <c r="E1" s="24"/>
      <c r="F1" s="23"/>
      <c r="G1" s="25"/>
      <c r="H1" s="23"/>
      <c r="I1" s="23"/>
      <c r="J1" s="23"/>
      <c r="K1" s="23"/>
      <c r="L1" s="109" t="s">
        <v>61</v>
      </c>
      <c r="M1" s="4"/>
    </row>
    <row r="2" spans="1:13" ht="36" customHeight="1">
      <c r="A2" s="3"/>
      <c r="B2" s="155" t="s">
        <v>60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4"/>
    </row>
    <row r="3" spans="2:12" ht="27.75" customHeight="1">
      <c r="B3" s="162" t="s">
        <v>0</v>
      </c>
      <c r="C3" s="162"/>
      <c r="D3" s="112" t="s">
        <v>1</v>
      </c>
      <c r="E3" s="26" t="s">
        <v>2</v>
      </c>
      <c r="F3" s="27"/>
      <c r="G3" s="27"/>
      <c r="H3" s="27"/>
      <c r="I3" s="27"/>
      <c r="J3" s="28"/>
      <c r="K3" s="29"/>
      <c r="L3" s="112" t="s">
        <v>45</v>
      </c>
    </row>
    <row r="4" spans="2:12" ht="72" customHeight="1">
      <c r="B4" s="162"/>
      <c r="C4" s="162"/>
      <c r="D4" s="154"/>
      <c r="E4" s="31" t="s">
        <v>3</v>
      </c>
      <c r="F4" s="30" t="s">
        <v>4</v>
      </c>
      <c r="G4" s="32" t="s">
        <v>30</v>
      </c>
      <c r="H4" s="30" t="s">
        <v>5</v>
      </c>
      <c r="I4" s="33" t="s">
        <v>6</v>
      </c>
      <c r="J4" s="33" t="s">
        <v>7</v>
      </c>
      <c r="K4" s="33" t="s">
        <v>49</v>
      </c>
      <c r="L4" s="154"/>
    </row>
    <row r="5" ht="12.75" hidden="1"/>
    <row r="6" ht="12.75" hidden="1"/>
    <row r="7" ht="12.75" hidden="1"/>
    <row r="8" ht="12.75" hidden="1"/>
    <row r="9" ht="12.75" hidden="1"/>
    <row r="10" spans="2:12" ht="18.75" customHeight="1">
      <c r="B10" s="141" t="s">
        <v>20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3"/>
    </row>
    <row r="11" spans="1:12" ht="13.5" customHeight="1">
      <c r="A11" s="16">
        <v>1</v>
      </c>
      <c r="B11" s="156" t="s">
        <v>38</v>
      </c>
      <c r="C11" s="157"/>
      <c r="D11" s="37" t="s">
        <v>8</v>
      </c>
      <c r="E11" s="38">
        <f aca="true" t="shared" si="0" ref="E11:E16">F11+G11+H11+I11+J11</f>
        <v>0</v>
      </c>
      <c r="F11" s="39"/>
      <c r="G11" s="38"/>
      <c r="H11" s="38"/>
      <c r="I11" s="38"/>
      <c r="J11" s="38"/>
      <c r="K11" s="38"/>
      <c r="L11" s="133" t="s">
        <v>40</v>
      </c>
    </row>
    <row r="12" spans="1:12" ht="13.5" customHeight="1">
      <c r="A12" s="14"/>
      <c r="B12" s="158"/>
      <c r="C12" s="159"/>
      <c r="D12" s="29" t="s">
        <v>9</v>
      </c>
      <c r="E12" s="38">
        <f t="shared" si="0"/>
        <v>0</v>
      </c>
      <c r="F12" s="39"/>
      <c r="G12" s="40"/>
      <c r="H12" s="40"/>
      <c r="I12" s="40"/>
      <c r="J12" s="40"/>
      <c r="K12" s="40"/>
      <c r="L12" s="134"/>
    </row>
    <row r="13" spans="1:12" ht="13.5" customHeight="1">
      <c r="A13" s="14"/>
      <c r="B13" s="158"/>
      <c r="C13" s="159"/>
      <c r="D13" s="29" t="s">
        <v>10</v>
      </c>
      <c r="E13" s="38">
        <f t="shared" si="0"/>
        <v>100</v>
      </c>
      <c r="F13" s="40"/>
      <c r="G13" s="40"/>
      <c r="H13" s="40"/>
      <c r="I13" s="40">
        <v>100</v>
      </c>
      <c r="J13" s="40"/>
      <c r="K13" s="41"/>
      <c r="L13" s="134"/>
    </row>
    <row r="14" spans="1:12" ht="13.5" customHeight="1">
      <c r="A14" s="14"/>
      <c r="B14" s="158"/>
      <c r="C14" s="159"/>
      <c r="D14" s="29" t="s">
        <v>11</v>
      </c>
      <c r="E14" s="38">
        <f t="shared" si="0"/>
        <v>48</v>
      </c>
      <c r="F14" s="40"/>
      <c r="G14" s="40"/>
      <c r="H14" s="40"/>
      <c r="I14" s="40">
        <v>48</v>
      </c>
      <c r="J14" s="40"/>
      <c r="K14" s="40"/>
      <c r="L14" s="134"/>
    </row>
    <row r="15" spans="1:12" ht="13.5" customHeight="1">
      <c r="A15" s="14"/>
      <c r="B15" s="158"/>
      <c r="C15" s="159"/>
      <c r="D15" s="29" t="s">
        <v>12</v>
      </c>
      <c r="E15" s="38">
        <f t="shared" si="0"/>
        <v>12</v>
      </c>
      <c r="F15" s="40"/>
      <c r="G15" s="40"/>
      <c r="H15" s="40"/>
      <c r="I15" s="40">
        <v>12</v>
      </c>
      <c r="J15" s="40"/>
      <c r="K15" s="40"/>
      <c r="L15" s="134"/>
    </row>
    <row r="16" spans="1:12" ht="13.5" customHeight="1">
      <c r="A16" s="15"/>
      <c r="B16" s="160"/>
      <c r="C16" s="161"/>
      <c r="D16" s="29" t="s">
        <v>13</v>
      </c>
      <c r="E16" s="38">
        <f t="shared" si="0"/>
        <v>0</v>
      </c>
      <c r="F16" s="40"/>
      <c r="G16" s="40"/>
      <c r="H16" s="40"/>
      <c r="I16" s="40"/>
      <c r="J16" s="40"/>
      <c r="K16" s="40"/>
      <c r="L16" s="134"/>
    </row>
    <row r="17" spans="1:12" ht="13.5" customHeight="1">
      <c r="A17" s="9"/>
      <c r="B17" s="145" t="s">
        <v>18</v>
      </c>
      <c r="C17" s="146"/>
      <c r="D17" s="37"/>
      <c r="E17" s="42">
        <f aca="true" t="shared" si="1" ref="E17:J17">SUM(E11:E16)</f>
        <v>160</v>
      </c>
      <c r="F17" s="42">
        <f t="shared" si="1"/>
        <v>0</v>
      </c>
      <c r="G17" s="42">
        <f t="shared" si="1"/>
        <v>0</v>
      </c>
      <c r="H17" s="42">
        <f t="shared" si="1"/>
        <v>0</v>
      </c>
      <c r="I17" s="42">
        <f t="shared" si="1"/>
        <v>160</v>
      </c>
      <c r="J17" s="42">
        <f t="shared" si="1"/>
        <v>0</v>
      </c>
      <c r="K17" s="42"/>
      <c r="L17" s="43"/>
    </row>
    <row r="18" spans="1:12" ht="13.5" customHeight="1">
      <c r="A18" s="16">
        <v>2</v>
      </c>
      <c r="B18" s="156" t="s">
        <v>21</v>
      </c>
      <c r="C18" s="157"/>
      <c r="D18" s="37" t="s">
        <v>8</v>
      </c>
      <c r="E18" s="38">
        <f aca="true" t="shared" si="2" ref="E18:E23">F18+G18+H18+I18+J18</f>
        <v>20</v>
      </c>
      <c r="F18" s="39"/>
      <c r="G18" s="38"/>
      <c r="H18" s="38"/>
      <c r="I18" s="38"/>
      <c r="J18" s="38">
        <v>20</v>
      </c>
      <c r="K18" s="38"/>
      <c r="L18" s="133" t="s">
        <v>51</v>
      </c>
    </row>
    <row r="19" spans="1:12" ht="13.5" customHeight="1">
      <c r="A19" s="17"/>
      <c r="B19" s="158"/>
      <c r="C19" s="159"/>
      <c r="D19" s="29" t="s">
        <v>9</v>
      </c>
      <c r="E19" s="38">
        <f t="shared" si="2"/>
        <v>20</v>
      </c>
      <c r="F19" s="39"/>
      <c r="G19" s="40"/>
      <c r="H19" s="40"/>
      <c r="I19" s="40"/>
      <c r="J19" s="40">
        <v>20</v>
      </c>
      <c r="K19" s="40"/>
      <c r="L19" s="134"/>
    </row>
    <row r="20" spans="1:12" ht="13.5" customHeight="1">
      <c r="A20" s="17"/>
      <c r="B20" s="158"/>
      <c r="C20" s="159"/>
      <c r="D20" s="29" t="s">
        <v>10</v>
      </c>
      <c r="E20" s="38">
        <f t="shared" si="2"/>
        <v>70</v>
      </c>
      <c r="F20" s="40"/>
      <c r="G20" s="40"/>
      <c r="H20" s="40"/>
      <c r="I20" s="40"/>
      <c r="J20" s="40">
        <v>70</v>
      </c>
      <c r="K20" s="40"/>
      <c r="L20" s="134"/>
    </row>
    <row r="21" spans="1:12" ht="13.5" customHeight="1">
      <c r="A21" s="17"/>
      <c r="B21" s="158"/>
      <c r="C21" s="159"/>
      <c r="D21" s="29" t="s">
        <v>11</v>
      </c>
      <c r="E21" s="38">
        <f t="shared" si="2"/>
        <v>78</v>
      </c>
      <c r="F21" s="40"/>
      <c r="G21" s="40"/>
      <c r="H21" s="40"/>
      <c r="I21" s="40"/>
      <c r="J21" s="40">
        <v>78</v>
      </c>
      <c r="K21" s="40"/>
      <c r="L21" s="134"/>
    </row>
    <row r="22" spans="1:12" ht="13.5" customHeight="1">
      <c r="A22" s="17"/>
      <c r="B22" s="158"/>
      <c r="C22" s="159"/>
      <c r="D22" s="29" t="s">
        <v>12</v>
      </c>
      <c r="E22" s="38">
        <f t="shared" si="2"/>
        <v>10</v>
      </c>
      <c r="F22" s="40"/>
      <c r="G22" s="40"/>
      <c r="H22" s="40"/>
      <c r="I22" s="40"/>
      <c r="J22" s="40">
        <v>10</v>
      </c>
      <c r="K22" s="40"/>
      <c r="L22" s="134"/>
    </row>
    <row r="23" spans="1:12" ht="13.5" customHeight="1">
      <c r="A23" s="17"/>
      <c r="B23" s="160"/>
      <c r="C23" s="161"/>
      <c r="D23" s="29" t="s">
        <v>13</v>
      </c>
      <c r="E23" s="38">
        <f t="shared" si="2"/>
        <v>10</v>
      </c>
      <c r="F23" s="40"/>
      <c r="G23" s="40"/>
      <c r="H23" s="40"/>
      <c r="I23" s="40"/>
      <c r="J23" s="40">
        <v>10</v>
      </c>
      <c r="K23" s="40"/>
      <c r="L23" s="134"/>
    </row>
    <row r="24" spans="1:12" ht="13.5" customHeight="1">
      <c r="A24" s="18"/>
      <c r="B24" s="145" t="s">
        <v>18</v>
      </c>
      <c r="C24" s="146"/>
      <c r="D24" s="37"/>
      <c r="E24" s="42">
        <f aca="true" t="shared" si="3" ref="E24:J24">SUM(E18:E23)</f>
        <v>208</v>
      </c>
      <c r="F24" s="42">
        <f t="shared" si="3"/>
        <v>0</v>
      </c>
      <c r="G24" s="42">
        <f t="shared" si="3"/>
        <v>0</v>
      </c>
      <c r="H24" s="42">
        <f t="shared" si="3"/>
        <v>0</v>
      </c>
      <c r="I24" s="42">
        <f t="shared" si="3"/>
        <v>0</v>
      </c>
      <c r="J24" s="42">
        <f t="shared" si="3"/>
        <v>208</v>
      </c>
      <c r="K24" s="44"/>
      <c r="L24" s="43"/>
    </row>
    <row r="25" spans="1:12" ht="13.5" customHeight="1">
      <c r="A25" s="17"/>
      <c r="B25" s="121" t="s">
        <v>39</v>
      </c>
      <c r="C25" s="122"/>
      <c r="D25" s="45" t="s">
        <v>15</v>
      </c>
      <c r="E25" s="46">
        <f>+E11+E18</f>
        <v>20</v>
      </c>
      <c r="F25" s="46"/>
      <c r="G25" s="46"/>
      <c r="H25" s="46"/>
      <c r="I25" s="46">
        <f>+I11+I18</f>
        <v>0</v>
      </c>
      <c r="J25" s="46">
        <f>+J11+J18</f>
        <v>20</v>
      </c>
      <c r="K25" s="47"/>
      <c r="L25" s="48"/>
    </row>
    <row r="26" spans="1:12" ht="13.5" customHeight="1">
      <c r="A26" s="17"/>
      <c r="B26" s="123"/>
      <c r="C26" s="124"/>
      <c r="D26" s="45" t="s">
        <v>9</v>
      </c>
      <c r="E26" s="46">
        <f aca="true" t="shared" si="4" ref="E26:J30">+E12+E19</f>
        <v>20</v>
      </c>
      <c r="F26" s="46"/>
      <c r="G26" s="46"/>
      <c r="H26" s="46"/>
      <c r="I26" s="46">
        <f t="shared" si="4"/>
        <v>0</v>
      </c>
      <c r="J26" s="46">
        <f t="shared" si="4"/>
        <v>20</v>
      </c>
      <c r="K26" s="47"/>
      <c r="L26" s="48"/>
    </row>
    <row r="27" spans="1:12" ht="13.5" customHeight="1">
      <c r="A27" s="17"/>
      <c r="B27" s="123"/>
      <c r="C27" s="124"/>
      <c r="D27" s="45" t="s">
        <v>16</v>
      </c>
      <c r="E27" s="46">
        <f t="shared" si="4"/>
        <v>170</v>
      </c>
      <c r="F27" s="46"/>
      <c r="G27" s="46"/>
      <c r="H27" s="46"/>
      <c r="I27" s="46">
        <f t="shared" si="4"/>
        <v>100</v>
      </c>
      <c r="J27" s="46">
        <f t="shared" si="4"/>
        <v>70</v>
      </c>
      <c r="K27" s="47"/>
      <c r="L27" s="48"/>
    </row>
    <row r="28" spans="1:12" ht="13.5" customHeight="1">
      <c r="A28" s="17"/>
      <c r="B28" s="123"/>
      <c r="C28" s="124"/>
      <c r="D28" s="45" t="s">
        <v>11</v>
      </c>
      <c r="E28" s="46">
        <f t="shared" si="4"/>
        <v>126</v>
      </c>
      <c r="F28" s="46"/>
      <c r="G28" s="46"/>
      <c r="H28" s="46"/>
      <c r="I28" s="46">
        <f t="shared" si="4"/>
        <v>48</v>
      </c>
      <c r="J28" s="46">
        <f t="shared" si="4"/>
        <v>78</v>
      </c>
      <c r="K28" s="47"/>
      <c r="L28" s="48"/>
    </row>
    <row r="29" spans="1:12" ht="13.5" customHeight="1">
      <c r="A29" s="17"/>
      <c r="B29" s="123"/>
      <c r="C29" s="124"/>
      <c r="D29" s="45" t="s">
        <v>12</v>
      </c>
      <c r="E29" s="46">
        <f t="shared" si="4"/>
        <v>22</v>
      </c>
      <c r="F29" s="46"/>
      <c r="G29" s="46"/>
      <c r="H29" s="46"/>
      <c r="I29" s="46">
        <f t="shared" si="4"/>
        <v>12</v>
      </c>
      <c r="J29" s="46">
        <f t="shared" si="4"/>
        <v>10</v>
      </c>
      <c r="K29" s="47"/>
      <c r="L29" s="48"/>
    </row>
    <row r="30" spans="1:12" ht="13.5" customHeight="1">
      <c r="A30" s="17"/>
      <c r="B30" s="126"/>
      <c r="C30" s="127"/>
      <c r="D30" s="45" t="s">
        <v>13</v>
      </c>
      <c r="E30" s="46">
        <f t="shared" si="4"/>
        <v>10</v>
      </c>
      <c r="F30" s="46"/>
      <c r="G30" s="46"/>
      <c r="H30" s="46"/>
      <c r="I30" s="46">
        <f t="shared" si="4"/>
        <v>0</v>
      </c>
      <c r="J30" s="46">
        <f t="shared" si="4"/>
        <v>10</v>
      </c>
      <c r="K30" s="47"/>
      <c r="L30" s="48"/>
    </row>
    <row r="31" spans="1:12" ht="13.5" customHeight="1">
      <c r="A31" s="18"/>
      <c r="B31" s="119" t="s">
        <v>18</v>
      </c>
      <c r="C31" s="120"/>
      <c r="D31" s="49"/>
      <c r="E31" s="50">
        <f aca="true" t="shared" si="5" ref="E31:J31">SUM(E25:E30)</f>
        <v>368</v>
      </c>
      <c r="F31" s="50">
        <f t="shared" si="5"/>
        <v>0</v>
      </c>
      <c r="G31" s="50">
        <f t="shared" si="5"/>
        <v>0</v>
      </c>
      <c r="H31" s="50">
        <f t="shared" si="5"/>
        <v>0</v>
      </c>
      <c r="I31" s="50">
        <f t="shared" si="5"/>
        <v>160</v>
      </c>
      <c r="J31" s="50">
        <f t="shared" si="5"/>
        <v>208</v>
      </c>
      <c r="K31" s="51"/>
      <c r="L31" s="48"/>
    </row>
    <row r="32" spans="1:12" ht="18.75" customHeight="1">
      <c r="A32" s="18"/>
      <c r="B32" s="147" t="s">
        <v>28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9"/>
    </row>
    <row r="33" spans="1:12" ht="16.5" customHeight="1">
      <c r="A33" s="16">
        <v>3</v>
      </c>
      <c r="B33" s="136" t="s">
        <v>52</v>
      </c>
      <c r="C33" s="150"/>
      <c r="D33" s="37" t="s">
        <v>8</v>
      </c>
      <c r="E33" s="38">
        <f>F33+G33+H33+I33+J33</f>
        <v>10</v>
      </c>
      <c r="F33" s="52"/>
      <c r="G33" s="52"/>
      <c r="H33" s="52"/>
      <c r="I33" s="52">
        <v>10</v>
      </c>
      <c r="J33" s="52"/>
      <c r="K33" s="52"/>
      <c r="L33" s="133" t="s">
        <v>23</v>
      </c>
    </row>
    <row r="34" spans="1:12" ht="13.5" customHeight="1">
      <c r="A34" s="17"/>
      <c r="B34" s="151"/>
      <c r="C34" s="152"/>
      <c r="D34" s="29" t="s">
        <v>9</v>
      </c>
      <c r="E34" s="38">
        <f>F34+G34+H34+I34+J34</f>
        <v>10</v>
      </c>
      <c r="F34" s="52"/>
      <c r="G34" s="52"/>
      <c r="H34" s="52"/>
      <c r="I34" s="52">
        <v>10</v>
      </c>
      <c r="J34" s="52"/>
      <c r="K34" s="52"/>
      <c r="L34" s="134"/>
    </row>
    <row r="35" spans="1:12" ht="13.5" customHeight="1">
      <c r="A35" s="17"/>
      <c r="B35" s="151"/>
      <c r="C35" s="152"/>
      <c r="D35" s="29" t="s">
        <v>10</v>
      </c>
      <c r="E35" s="38">
        <f>F35+G35+H35+I35+J35</f>
        <v>10</v>
      </c>
      <c r="F35" s="52"/>
      <c r="G35" s="52"/>
      <c r="H35" s="52"/>
      <c r="I35" s="52">
        <v>10</v>
      </c>
      <c r="J35" s="52"/>
      <c r="K35" s="52"/>
      <c r="L35" s="134"/>
    </row>
    <row r="36" spans="1:12" ht="13.5" customHeight="1">
      <c r="A36" s="17"/>
      <c r="B36" s="151"/>
      <c r="C36" s="152"/>
      <c r="D36" s="29" t="s">
        <v>11</v>
      </c>
      <c r="E36" s="38"/>
      <c r="F36" s="52"/>
      <c r="G36" s="52"/>
      <c r="H36" s="52"/>
      <c r="I36" s="52"/>
      <c r="J36" s="52"/>
      <c r="K36" s="52"/>
      <c r="L36" s="134"/>
    </row>
    <row r="37" spans="1:12" ht="13.5" customHeight="1">
      <c r="A37" s="17"/>
      <c r="B37" s="151"/>
      <c r="C37" s="152"/>
      <c r="D37" s="29" t="s">
        <v>12</v>
      </c>
      <c r="E37" s="38"/>
      <c r="F37" s="52"/>
      <c r="G37" s="52"/>
      <c r="H37" s="52"/>
      <c r="I37" s="52"/>
      <c r="J37" s="52"/>
      <c r="K37" s="52"/>
      <c r="L37" s="134"/>
    </row>
    <row r="38" spans="1:12" ht="13.5" customHeight="1">
      <c r="A38" s="17"/>
      <c r="B38" s="151"/>
      <c r="C38" s="152"/>
      <c r="D38" s="29" t="s">
        <v>13</v>
      </c>
      <c r="E38" s="38"/>
      <c r="F38" s="52"/>
      <c r="G38" s="52"/>
      <c r="H38" s="52"/>
      <c r="I38" s="52"/>
      <c r="J38" s="52"/>
      <c r="K38" s="52"/>
      <c r="L38" s="135"/>
    </row>
    <row r="39" spans="1:12" ht="15" customHeight="1">
      <c r="A39" s="18"/>
      <c r="B39" s="145" t="s">
        <v>14</v>
      </c>
      <c r="C39" s="146"/>
      <c r="D39" s="29"/>
      <c r="E39" s="53">
        <f aca="true" t="shared" si="6" ref="E39:J39">SUM(E33:E38)</f>
        <v>30</v>
      </c>
      <c r="F39" s="53">
        <f t="shared" si="6"/>
        <v>0</v>
      </c>
      <c r="G39" s="53">
        <f t="shared" si="6"/>
        <v>0</v>
      </c>
      <c r="H39" s="53">
        <f t="shared" si="6"/>
        <v>0</v>
      </c>
      <c r="I39" s="53">
        <f t="shared" si="6"/>
        <v>30</v>
      </c>
      <c r="J39" s="53">
        <f t="shared" si="6"/>
        <v>0</v>
      </c>
      <c r="K39" s="53"/>
      <c r="L39" s="12"/>
    </row>
    <row r="40" spans="1:12" ht="13.5" customHeight="1">
      <c r="A40" s="16">
        <v>4</v>
      </c>
      <c r="B40" s="113" t="s">
        <v>22</v>
      </c>
      <c r="C40" s="113"/>
      <c r="D40" s="37" t="s">
        <v>8</v>
      </c>
      <c r="E40" s="38">
        <f>F40+G40+H40+I40+J40</f>
        <v>50</v>
      </c>
      <c r="F40" s="52"/>
      <c r="G40" s="54"/>
      <c r="H40" s="55"/>
      <c r="I40" s="55">
        <v>50</v>
      </c>
      <c r="J40" s="55"/>
      <c r="K40" s="55"/>
      <c r="L40" s="133" t="s">
        <v>24</v>
      </c>
    </row>
    <row r="41" spans="1:12" ht="13.5" customHeight="1">
      <c r="A41" s="17"/>
      <c r="B41" s="113"/>
      <c r="C41" s="113"/>
      <c r="D41" s="29" t="s">
        <v>9</v>
      </c>
      <c r="E41" s="55"/>
      <c r="F41" s="52"/>
      <c r="G41" s="54"/>
      <c r="H41" s="55"/>
      <c r="I41" s="55"/>
      <c r="J41" s="55"/>
      <c r="K41" s="55"/>
      <c r="L41" s="134"/>
    </row>
    <row r="42" spans="1:12" ht="13.5" customHeight="1">
      <c r="A42" s="17"/>
      <c r="B42" s="113"/>
      <c r="C42" s="113"/>
      <c r="D42" s="29" t="s">
        <v>10</v>
      </c>
      <c r="E42" s="55"/>
      <c r="F42" s="52"/>
      <c r="G42" s="54"/>
      <c r="H42" s="55"/>
      <c r="I42" s="55"/>
      <c r="J42" s="55"/>
      <c r="K42" s="55"/>
      <c r="L42" s="134"/>
    </row>
    <row r="43" spans="1:12" ht="13.5" customHeight="1">
      <c r="A43" s="17"/>
      <c r="B43" s="113"/>
      <c r="C43" s="113"/>
      <c r="D43" s="29" t="s">
        <v>11</v>
      </c>
      <c r="E43" s="52"/>
      <c r="F43" s="52"/>
      <c r="G43" s="54"/>
      <c r="H43" s="55"/>
      <c r="I43" s="55"/>
      <c r="J43" s="55"/>
      <c r="K43" s="55"/>
      <c r="L43" s="134"/>
    </row>
    <row r="44" spans="1:12" ht="13.5" customHeight="1">
      <c r="A44" s="17"/>
      <c r="B44" s="113"/>
      <c r="C44" s="113"/>
      <c r="D44" s="29" t="s">
        <v>12</v>
      </c>
      <c r="E44" s="52"/>
      <c r="F44" s="52"/>
      <c r="G44" s="54"/>
      <c r="H44" s="55"/>
      <c r="I44" s="55"/>
      <c r="J44" s="55"/>
      <c r="K44" s="55"/>
      <c r="L44" s="134"/>
    </row>
    <row r="45" spans="1:12" ht="13.5" customHeight="1">
      <c r="A45" s="17"/>
      <c r="B45" s="113"/>
      <c r="C45" s="113"/>
      <c r="D45" s="29" t="s">
        <v>13</v>
      </c>
      <c r="E45" s="52"/>
      <c r="F45" s="52"/>
      <c r="G45" s="54"/>
      <c r="H45" s="55"/>
      <c r="I45" s="55"/>
      <c r="J45" s="55"/>
      <c r="K45" s="55"/>
      <c r="L45" s="135"/>
    </row>
    <row r="46" spans="1:12" s="6" customFormat="1" ht="13.5" customHeight="1">
      <c r="A46" s="18"/>
      <c r="B46" s="113" t="s">
        <v>14</v>
      </c>
      <c r="C46" s="113"/>
      <c r="D46" s="29"/>
      <c r="E46" s="56">
        <f aca="true" t="shared" si="7" ref="E46:J46">SUM(E40:E45)</f>
        <v>50</v>
      </c>
      <c r="F46" s="56">
        <f t="shared" si="7"/>
        <v>0</v>
      </c>
      <c r="G46" s="56">
        <f t="shared" si="7"/>
        <v>0</v>
      </c>
      <c r="H46" s="56">
        <f t="shared" si="7"/>
        <v>0</v>
      </c>
      <c r="I46" s="56">
        <f t="shared" si="7"/>
        <v>50</v>
      </c>
      <c r="J46" s="56">
        <f t="shared" si="7"/>
        <v>0</v>
      </c>
      <c r="K46" s="56"/>
      <c r="L46" s="12"/>
    </row>
    <row r="47" spans="1:12" ht="13.5" customHeight="1">
      <c r="A47" s="16">
        <v>5</v>
      </c>
      <c r="B47" s="144" t="s">
        <v>36</v>
      </c>
      <c r="C47" s="144"/>
      <c r="D47" s="29" t="s">
        <v>15</v>
      </c>
      <c r="E47" s="38">
        <f>F47+G47+H47+I47+J47</f>
        <v>15</v>
      </c>
      <c r="F47" s="52"/>
      <c r="G47" s="54"/>
      <c r="H47" s="55"/>
      <c r="I47" s="55">
        <v>15</v>
      </c>
      <c r="J47" s="55"/>
      <c r="K47" s="55"/>
      <c r="L47" s="112" t="s">
        <v>31</v>
      </c>
    </row>
    <row r="48" spans="1:12" ht="13.5" customHeight="1">
      <c r="A48" s="17"/>
      <c r="B48" s="144"/>
      <c r="C48" s="144"/>
      <c r="D48" s="29" t="s">
        <v>9</v>
      </c>
      <c r="E48" s="52"/>
      <c r="F48" s="52"/>
      <c r="G48" s="52"/>
      <c r="H48" s="52"/>
      <c r="I48" s="52"/>
      <c r="J48" s="52"/>
      <c r="K48" s="52"/>
      <c r="L48" s="112"/>
    </row>
    <row r="49" spans="1:12" ht="13.5" customHeight="1">
      <c r="A49" s="17"/>
      <c r="B49" s="144"/>
      <c r="C49" s="144"/>
      <c r="D49" s="29" t="s">
        <v>16</v>
      </c>
      <c r="E49" s="52"/>
      <c r="F49" s="52"/>
      <c r="G49" s="52"/>
      <c r="H49" s="52"/>
      <c r="I49" s="52"/>
      <c r="J49" s="52"/>
      <c r="K49" s="52"/>
      <c r="L49" s="112"/>
    </row>
    <row r="50" spans="1:12" ht="13.5" customHeight="1">
      <c r="A50" s="17"/>
      <c r="B50" s="144"/>
      <c r="C50" s="144"/>
      <c r="D50" s="29" t="s">
        <v>11</v>
      </c>
      <c r="E50" s="52"/>
      <c r="F50" s="52"/>
      <c r="G50" s="52"/>
      <c r="H50" s="52"/>
      <c r="I50" s="52"/>
      <c r="J50" s="52"/>
      <c r="K50" s="52"/>
      <c r="L50" s="112"/>
    </row>
    <row r="51" spans="1:12" ht="13.5" customHeight="1">
      <c r="A51" s="17"/>
      <c r="B51" s="144"/>
      <c r="C51" s="144"/>
      <c r="D51" s="29" t="s">
        <v>12</v>
      </c>
      <c r="E51" s="52"/>
      <c r="F51" s="52"/>
      <c r="G51" s="52"/>
      <c r="H51" s="52"/>
      <c r="I51" s="52"/>
      <c r="J51" s="52"/>
      <c r="K51" s="52"/>
      <c r="L51" s="112"/>
    </row>
    <row r="52" spans="1:12" ht="13.5" customHeight="1">
      <c r="A52" s="17"/>
      <c r="B52" s="144"/>
      <c r="C52" s="144"/>
      <c r="D52" s="29" t="s">
        <v>13</v>
      </c>
      <c r="E52" s="52"/>
      <c r="F52" s="52"/>
      <c r="G52" s="52"/>
      <c r="H52" s="52"/>
      <c r="I52" s="52"/>
      <c r="J52" s="52"/>
      <c r="K52" s="52"/>
      <c r="L52" s="112"/>
    </row>
    <row r="53" spans="1:12" ht="13.5" customHeight="1">
      <c r="A53" s="18"/>
      <c r="B53" s="113" t="s">
        <v>14</v>
      </c>
      <c r="C53" s="113"/>
      <c r="D53" s="29"/>
      <c r="E53" s="53">
        <f aca="true" t="shared" si="8" ref="E53:J53">SUM(E47:E52)</f>
        <v>15</v>
      </c>
      <c r="F53" s="53">
        <f t="shared" si="8"/>
        <v>0</v>
      </c>
      <c r="G53" s="53">
        <f t="shared" si="8"/>
        <v>0</v>
      </c>
      <c r="H53" s="53">
        <f t="shared" si="8"/>
        <v>0</v>
      </c>
      <c r="I53" s="53">
        <f t="shared" si="8"/>
        <v>15</v>
      </c>
      <c r="J53" s="53">
        <f t="shared" si="8"/>
        <v>0</v>
      </c>
      <c r="K53" s="53"/>
      <c r="L53" s="12"/>
    </row>
    <row r="54" spans="1:12" ht="13.5" customHeight="1">
      <c r="A54" s="17"/>
      <c r="B54" s="121" t="s">
        <v>34</v>
      </c>
      <c r="C54" s="122"/>
      <c r="D54" s="45" t="s">
        <v>15</v>
      </c>
      <c r="E54" s="46">
        <f>E33+E40+E47</f>
        <v>75</v>
      </c>
      <c r="F54" s="46"/>
      <c r="G54" s="46"/>
      <c r="H54" s="46"/>
      <c r="I54" s="46">
        <f>I33+I40+I47</f>
        <v>75</v>
      </c>
      <c r="J54" s="46"/>
      <c r="K54" s="47"/>
      <c r="L54" s="48"/>
    </row>
    <row r="55" spans="1:12" ht="13.5" customHeight="1">
      <c r="A55" s="17"/>
      <c r="B55" s="123"/>
      <c r="C55" s="124"/>
      <c r="D55" s="45" t="s">
        <v>9</v>
      </c>
      <c r="E55" s="46">
        <f>E34+E41+E48</f>
        <v>10</v>
      </c>
      <c r="F55" s="46"/>
      <c r="G55" s="46"/>
      <c r="H55" s="46"/>
      <c r="I55" s="46">
        <f>I34+I41+I48</f>
        <v>10</v>
      </c>
      <c r="J55" s="46"/>
      <c r="K55" s="47"/>
      <c r="L55" s="48"/>
    </row>
    <row r="56" spans="1:12" ht="13.5" customHeight="1">
      <c r="A56" s="17"/>
      <c r="B56" s="123"/>
      <c r="C56" s="124"/>
      <c r="D56" s="45" t="s">
        <v>16</v>
      </c>
      <c r="E56" s="46">
        <f>E35+E42+E49</f>
        <v>10</v>
      </c>
      <c r="F56" s="46"/>
      <c r="G56" s="46"/>
      <c r="H56" s="46"/>
      <c r="I56" s="46">
        <f>I35+I42+I49</f>
        <v>10</v>
      </c>
      <c r="J56" s="46"/>
      <c r="K56" s="47"/>
      <c r="L56" s="48"/>
    </row>
    <row r="57" spans="1:12" ht="13.5" customHeight="1">
      <c r="A57" s="17"/>
      <c r="B57" s="123"/>
      <c r="C57" s="124"/>
      <c r="D57" s="45" t="s">
        <v>11</v>
      </c>
      <c r="E57" s="46"/>
      <c r="F57" s="46"/>
      <c r="G57" s="46"/>
      <c r="H57" s="46"/>
      <c r="I57" s="46"/>
      <c r="J57" s="46"/>
      <c r="K57" s="47"/>
      <c r="L57" s="48"/>
    </row>
    <row r="58" spans="1:12" ht="13.5" customHeight="1">
      <c r="A58" s="17"/>
      <c r="B58" s="123"/>
      <c r="C58" s="124"/>
      <c r="D58" s="45" t="s">
        <v>12</v>
      </c>
      <c r="E58" s="46"/>
      <c r="F58" s="46"/>
      <c r="G58" s="46"/>
      <c r="H58" s="46"/>
      <c r="I58" s="46"/>
      <c r="J58" s="46"/>
      <c r="K58" s="47"/>
      <c r="L58" s="48"/>
    </row>
    <row r="59" spans="1:12" ht="13.5" customHeight="1">
      <c r="A59" s="17"/>
      <c r="B59" s="126"/>
      <c r="C59" s="127"/>
      <c r="D59" s="45" t="s">
        <v>13</v>
      </c>
      <c r="E59" s="46"/>
      <c r="F59" s="46"/>
      <c r="G59" s="46"/>
      <c r="H59" s="46"/>
      <c r="I59" s="46"/>
      <c r="J59" s="46"/>
      <c r="K59" s="47"/>
      <c r="L59" s="48"/>
    </row>
    <row r="60" spans="1:12" ht="13.5" customHeight="1">
      <c r="A60" s="18"/>
      <c r="B60" s="119" t="s">
        <v>18</v>
      </c>
      <c r="C60" s="120"/>
      <c r="D60" s="49"/>
      <c r="E60" s="50">
        <f aca="true" t="shared" si="9" ref="E60:J60">SUM(E54:E59)</f>
        <v>95</v>
      </c>
      <c r="F60" s="50">
        <f t="shared" si="9"/>
        <v>0</v>
      </c>
      <c r="G60" s="50">
        <f t="shared" si="9"/>
        <v>0</v>
      </c>
      <c r="H60" s="50">
        <f t="shared" si="9"/>
        <v>0</v>
      </c>
      <c r="I60" s="50">
        <f t="shared" si="9"/>
        <v>95</v>
      </c>
      <c r="J60" s="50">
        <f t="shared" si="9"/>
        <v>0</v>
      </c>
      <c r="K60" s="51"/>
      <c r="L60" s="48"/>
    </row>
    <row r="61" spans="1:12" ht="18.75" customHeight="1">
      <c r="A61" s="18"/>
      <c r="B61" s="141" t="s">
        <v>35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3"/>
    </row>
    <row r="62" spans="1:12" ht="13.5" customHeight="1">
      <c r="A62" s="17">
        <v>6</v>
      </c>
      <c r="B62" s="136" t="s">
        <v>33</v>
      </c>
      <c r="C62" s="137"/>
      <c r="D62" s="37" t="s">
        <v>8</v>
      </c>
      <c r="E62" s="57">
        <f>F62+G62+H62+I62+J62</f>
        <v>0.33999999999999997</v>
      </c>
      <c r="F62" s="52"/>
      <c r="G62" s="54"/>
      <c r="H62" s="58">
        <v>0.04</v>
      </c>
      <c r="I62" s="55"/>
      <c r="J62" s="55">
        <v>0.3</v>
      </c>
      <c r="K62" s="55"/>
      <c r="L62" s="133" t="s">
        <v>41</v>
      </c>
    </row>
    <row r="63" spans="1:12" ht="13.5" customHeight="1">
      <c r="A63" s="17"/>
      <c r="B63" s="138"/>
      <c r="C63" s="139"/>
      <c r="D63" s="29" t="s">
        <v>9</v>
      </c>
      <c r="E63" s="57">
        <f>F63+G63+H63+I63+J63</f>
        <v>0.33999999999999997</v>
      </c>
      <c r="F63" s="52"/>
      <c r="G63" s="54"/>
      <c r="H63" s="58">
        <v>0.04</v>
      </c>
      <c r="I63" s="55"/>
      <c r="J63" s="55">
        <v>0.3</v>
      </c>
      <c r="K63" s="55"/>
      <c r="L63" s="134"/>
    </row>
    <row r="64" spans="1:12" ht="13.5" customHeight="1">
      <c r="A64" s="17"/>
      <c r="B64" s="138"/>
      <c r="C64" s="139"/>
      <c r="D64" s="29" t="s">
        <v>10</v>
      </c>
      <c r="E64" s="38"/>
      <c r="F64" s="52"/>
      <c r="G64" s="54"/>
      <c r="H64" s="55"/>
      <c r="I64" s="55"/>
      <c r="J64" s="55"/>
      <c r="K64" s="55"/>
      <c r="L64" s="134"/>
    </row>
    <row r="65" spans="1:12" ht="13.5" customHeight="1">
      <c r="A65" s="17"/>
      <c r="B65" s="138"/>
      <c r="C65" s="139"/>
      <c r="D65" s="29" t="s">
        <v>11</v>
      </c>
      <c r="E65" s="38"/>
      <c r="F65" s="52"/>
      <c r="G65" s="54"/>
      <c r="H65" s="55"/>
      <c r="I65" s="55"/>
      <c r="J65" s="55"/>
      <c r="K65" s="55"/>
      <c r="L65" s="134"/>
    </row>
    <row r="66" spans="1:12" ht="13.5" customHeight="1">
      <c r="A66" s="17"/>
      <c r="B66" s="138"/>
      <c r="C66" s="139"/>
      <c r="D66" s="29" t="s">
        <v>12</v>
      </c>
      <c r="E66" s="38"/>
      <c r="F66" s="52"/>
      <c r="G66" s="54"/>
      <c r="H66" s="55"/>
      <c r="I66" s="55"/>
      <c r="J66" s="55"/>
      <c r="K66" s="55"/>
      <c r="L66" s="134"/>
    </row>
    <row r="67" spans="1:12" ht="13.5" customHeight="1">
      <c r="A67" s="17"/>
      <c r="B67" s="140"/>
      <c r="C67" s="110"/>
      <c r="D67" s="29" t="s">
        <v>13</v>
      </c>
      <c r="E67" s="38"/>
      <c r="F67" s="52"/>
      <c r="G67" s="54"/>
      <c r="H67" s="55"/>
      <c r="I67" s="55"/>
      <c r="J67" s="55"/>
      <c r="K67" s="55"/>
      <c r="L67" s="135"/>
    </row>
    <row r="68" spans="1:12" s="6" customFormat="1" ht="13.5" customHeight="1">
      <c r="A68" s="18"/>
      <c r="B68" s="113" t="s">
        <v>14</v>
      </c>
      <c r="C68" s="113"/>
      <c r="D68" s="29"/>
      <c r="E68" s="59">
        <f aca="true" t="shared" si="10" ref="E68:J68">SUM(E62:E67)</f>
        <v>0.6799999999999999</v>
      </c>
      <c r="F68" s="56">
        <f t="shared" si="10"/>
        <v>0</v>
      </c>
      <c r="G68" s="56">
        <f t="shared" si="10"/>
        <v>0</v>
      </c>
      <c r="H68" s="59">
        <f t="shared" si="10"/>
        <v>0.08</v>
      </c>
      <c r="I68" s="56">
        <f t="shared" si="10"/>
        <v>0</v>
      </c>
      <c r="J68" s="56">
        <f t="shared" si="10"/>
        <v>0.6</v>
      </c>
      <c r="K68" s="56"/>
      <c r="L68" s="12"/>
    </row>
    <row r="69" spans="1:12" ht="13.5" customHeight="1">
      <c r="A69" s="17">
        <v>7</v>
      </c>
      <c r="B69" s="144" t="s">
        <v>37</v>
      </c>
      <c r="C69" s="144"/>
      <c r="D69" s="29" t="s">
        <v>15</v>
      </c>
      <c r="E69" s="60">
        <f>F69+G69+H69+I69+J69</f>
        <v>1.914</v>
      </c>
      <c r="F69" s="52"/>
      <c r="G69" s="61">
        <v>0.004</v>
      </c>
      <c r="H69" s="98">
        <v>0.01</v>
      </c>
      <c r="I69" s="98">
        <v>1.9</v>
      </c>
      <c r="J69" s="55"/>
      <c r="K69" s="55"/>
      <c r="L69" s="112" t="s">
        <v>46</v>
      </c>
    </row>
    <row r="70" spans="1:12" ht="13.5" customHeight="1">
      <c r="A70" s="17"/>
      <c r="B70" s="144"/>
      <c r="C70" s="144"/>
      <c r="D70" s="29" t="s">
        <v>9</v>
      </c>
      <c r="E70" s="60">
        <f>F70+G70+H70+I70+J70</f>
        <v>6.246</v>
      </c>
      <c r="F70" s="52"/>
      <c r="G70" s="62">
        <v>0.018</v>
      </c>
      <c r="H70" s="62">
        <v>0.028</v>
      </c>
      <c r="I70" s="62">
        <v>6.2</v>
      </c>
      <c r="J70" s="52"/>
      <c r="K70" s="52"/>
      <c r="L70" s="112"/>
    </row>
    <row r="71" spans="1:12" ht="13.5" customHeight="1">
      <c r="A71" s="17"/>
      <c r="B71" s="144"/>
      <c r="C71" s="144"/>
      <c r="D71" s="29" t="s">
        <v>16</v>
      </c>
      <c r="E71" s="60">
        <f>F71+G71+H71+I71+J71</f>
        <v>9.15</v>
      </c>
      <c r="F71" s="52"/>
      <c r="G71" s="62">
        <v>0.018</v>
      </c>
      <c r="H71" s="62">
        <v>0.032</v>
      </c>
      <c r="I71" s="62">
        <v>9.1</v>
      </c>
      <c r="J71" s="52"/>
      <c r="K71" s="52"/>
      <c r="L71" s="112"/>
    </row>
    <row r="72" spans="1:12" ht="13.5" customHeight="1">
      <c r="A72" s="17"/>
      <c r="B72" s="144"/>
      <c r="C72" s="144"/>
      <c r="D72" s="29" t="s">
        <v>11</v>
      </c>
      <c r="E72" s="52"/>
      <c r="F72" s="52"/>
      <c r="G72" s="52"/>
      <c r="H72" s="52"/>
      <c r="I72" s="52"/>
      <c r="J72" s="52"/>
      <c r="K72" s="52"/>
      <c r="L72" s="112"/>
    </row>
    <row r="73" spans="1:12" ht="13.5" customHeight="1">
      <c r="A73" s="17"/>
      <c r="B73" s="144"/>
      <c r="C73" s="144"/>
      <c r="D73" s="29" t="s">
        <v>12</v>
      </c>
      <c r="E73" s="52"/>
      <c r="F73" s="52"/>
      <c r="G73" s="52"/>
      <c r="H73" s="52"/>
      <c r="I73" s="52"/>
      <c r="J73" s="52"/>
      <c r="K73" s="52"/>
      <c r="L73" s="112"/>
    </row>
    <row r="74" spans="1:12" ht="13.5" customHeight="1">
      <c r="A74" s="17"/>
      <c r="B74" s="144"/>
      <c r="C74" s="144"/>
      <c r="D74" s="29" t="s">
        <v>13</v>
      </c>
      <c r="E74" s="52"/>
      <c r="F74" s="52"/>
      <c r="G74" s="52"/>
      <c r="H74" s="52"/>
      <c r="I74" s="52"/>
      <c r="J74" s="52"/>
      <c r="K74" s="52"/>
      <c r="L74" s="112"/>
    </row>
    <row r="75" spans="1:12" ht="13.5" customHeight="1">
      <c r="A75" s="18"/>
      <c r="B75" s="113" t="s">
        <v>14</v>
      </c>
      <c r="C75" s="113"/>
      <c r="D75" s="29"/>
      <c r="E75" s="63">
        <f aca="true" t="shared" si="11" ref="E75:J75">SUM(E69:E74)</f>
        <v>17.310000000000002</v>
      </c>
      <c r="F75" s="53">
        <f t="shared" si="11"/>
        <v>0</v>
      </c>
      <c r="G75" s="63">
        <f t="shared" si="11"/>
        <v>0.039999999999999994</v>
      </c>
      <c r="H75" s="63">
        <f t="shared" si="11"/>
        <v>0.07</v>
      </c>
      <c r="I75" s="53">
        <f t="shared" si="11"/>
        <v>17.2</v>
      </c>
      <c r="J75" s="53">
        <f t="shared" si="11"/>
        <v>0</v>
      </c>
      <c r="K75" s="53"/>
      <c r="L75" s="12"/>
    </row>
    <row r="76" spans="1:12" ht="13.5" customHeight="1">
      <c r="A76" s="17"/>
      <c r="B76" s="121" t="s">
        <v>54</v>
      </c>
      <c r="C76" s="122"/>
      <c r="D76" s="45" t="s">
        <v>15</v>
      </c>
      <c r="E76" s="64">
        <f>E62+E69</f>
        <v>2.254</v>
      </c>
      <c r="F76" s="65"/>
      <c r="G76" s="64">
        <f>G62+G69</f>
        <v>0.004</v>
      </c>
      <c r="H76" s="64">
        <f>H62+H69</f>
        <v>0.05</v>
      </c>
      <c r="I76" s="64">
        <f>I62+I69</f>
        <v>1.9</v>
      </c>
      <c r="J76" s="64">
        <f>J62+J69</f>
        <v>0.3</v>
      </c>
      <c r="K76" s="66"/>
      <c r="L76" s="48"/>
    </row>
    <row r="77" spans="1:12" ht="13.5" customHeight="1">
      <c r="A77" s="17"/>
      <c r="B77" s="123"/>
      <c r="C77" s="124"/>
      <c r="D77" s="45" t="s">
        <v>9</v>
      </c>
      <c r="E77" s="64">
        <f aca="true" t="shared" si="12" ref="E77:G78">E63+E70</f>
        <v>6.586</v>
      </c>
      <c r="F77" s="46"/>
      <c r="G77" s="64">
        <f t="shared" si="12"/>
        <v>0.018</v>
      </c>
      <c r="H77" s="64">
        <f aca="true" t="shared" si="13" ref="H77:J78">H63+H70</f>
        <v>0.068</v>
      </c>
      <c r="I77" s="64">
        <f t="shared" si="13"/>
        <v>6.2</v>
      </c>
      <c r="J77" s="64">
        <f t="shared" si="13"/>
        <v>0.3</v>
      </c>
      <c r="K77" s="47"/>
      <c r="L77" s="48"/>
    </row>
    <row r="78" spans="1:12" ht="13.5" customHeight="1">
      <c r="A78" s="17"/>
      <c r="B78" s="123"/>
      <c r="C78" s="124"/>
      <c r="D78" s="45" t="s">
        <v>16</v>
      </c>
      <c r="E78" s="64">
        <f t="shared" si="12"/>
        <v>9.15</v>
      </c>
      <c r="F78" s="46"/>
      <c r="G78" s="64">
        <f t="shared" si="12"/>
        <v>0.018</v>
      </c>
      <c r="H78" s="64">
        <f t="shared" si="13"/>
        <v>0.032</v>
      </c>
      <c r="I78" s="64">
        <f t="shared" si="13"/>
        <v>9.1</v>
      </c>
      <c r="J78" s="64">
        <f t="shared" si="13"/>
        <v>0</v>
      </c>
      <c r="K78" s="47"/>
      <c r="L78" s="48"/>
    </row>
    <row r="79" spans="1:12" ht="13.5" customHeight="1">
      <c r="A79" s="17"/>
      <c r="B79" s="123"/>
      <c r="C79" s="124"/>
      <c r="D79" s="45" t="s">
        <v>11</v>
      </c>
      <c r="E79" s="46"/>
      <c r="F79" s="46"/>
      <c r="G79" s="46"/>
      <c r="H79" s="46"/>
      <c r="I79" s="46"/>
      <c r="J79" s="46"/>
      <c r="K79" s="47"/>
      <c r="L79" s="48"/>
    </row>
    <row r="80" spans="1:12" ht="13.5" customHeight="1">
      <c r="A80" s="17"/>
      <c r="B80" s="123"/>
      <c r="C80" s="124"/>
      <c r="D80" s="45" t="s">
        <v>12</v>
      </c>
      <c r="E80" s="46"/>
      <c r="F80" s="46"/>
      <c r="G80" s="46"/>
      <c r="H80" s="46"/>
      <c r="I80" s="46"/>
      <c r="J80" s="46"/>
      <c r="K80" s="47"/>
      <c r="L80" s="48"/>
    </row>
    <row r="81" spans="1:12" ht="13.5" customHeight="1">
      <c r="A81" s="17"/>
      <c r="B81" s="126"/>
      <c r="C81" s="127"/>
      <c r="D81" s="45" t="s">
        <v>13</v>
      </c>
      <c r="E81" s="46"/>
      <c r="F81" s="46"/>
      <c r="G81" s="46"/>
      <c r="H81" s="46"/>
      <c r="I81" s="46"/>
      <c r="J81" s="46"/>
      <c r="K81" s="47"/>
      <c r="L81" s="48"/>
    </row>
    <row r="82" spans="1:12" ht="13.5" customHeight="1">
      <c r="A82" s="18"/>
      <c r="B82" s="119" t="s">
        <v>18</v>
      </c>
      <c r="C82" s="120"/>
      <c r="D82" s="49"/>
      <c r="E82" s="85">
        <f aca="true" t="shared" si="14" ref="E82:J82">SUM(E76:E81)</f>
        <v>17.990000000000002</v>
      </c>
      <c r="F82" s="89">
        <f t="shared" si="14"/>
        <v>0</v>
      </c>
      <c r="G82" s="85">
        <f t="shared" si="14"/>
        <v>0.039999999999999994</v>
      </c>
      <c r="H82" s="85">
        <f t="shared" si="14"/>
        <v>0.15000000000000002</v>
      </c>
      <c r="I82" s="89">
        <f t="shared" si="14"/>
        <v>17.2</v>
      </c>
      <c r="J82" s="89">
        <f t="shared" si="14"/>
        <v>0.6</v>
      </c>
      <c r="K82" s="51"/>
      <c r="L82" s="48"/>
    </row>
    <row r="83" spans="1:12" ht="18.75" customHeight="1">
      <c r="A83" s="18"/>
      <c r="B83" s="141" t="s">
        <v>27</v>
      </c>
      <c r="C83" s="142"/>
      <c r="D83" s="142"/>
      <c r="E83" s="142"/>
      <c r="F83" s="142"/>
      <c r="G83" s="142"/>
      <c r="H83" s="142"/>
      <c r="I83" s="142"/>
      <c r="J83" s="142"/>
      <c r="K83" s="142"/>
      <c r="L83" s="143"/>
    </row>
    <row r="84" spans="1:12" ht="13.5" customHeight="1">
      <c r="A84" s="16">
        <v>8</v>
      </c>
      <c r="B84" s="113" t="s">
        <v>29</v>
      </c>
      <c r="C84" s="113"/>
      <c r="D84" s="29" t="s">
        <v>15</v>
      </c>
      <c r="E84" s="52"/>
      <c r="F84" s="52"/>
      <c r="G84" s="54"/>
      <c r="H84" s="55"/>
      <c r="I84" s="55"/>
      <c r="J84" s="55"/>
      <c r="K84" s="55"/>
      <c r="L84" s="112" t="s">
        <v>32</v>
      </c>
    </row>
    <row r="85" spans="1:12" ht="13.5" customHeight="1">
      <c r="A85" s="17"/>
      <c r="B85" s="113"/>
      <c r="C85" s="113"/>
      <c r="D85" s="29" t="s">
        <v>9</v>
      </c>
      <c r="E85" s="38">
        <f>F85+G85+H85+I85+J85</f>
        <v>20</v>
      </c>
      <c r="F85" s="52"/>
      <c r="G85" s="52">
        <v>15</v>
      </c>
      <c r="H85" s="52">
        <v>5</v>
      </c>
      <c r="I85" s="52"/>
      <c r="J85" s="52"/>
      <c r="K85" s="52"/>
      <c r="L85" s="112"/>
    </row>
    <row r="86" spans="1:12" ht="13.5" customHeight="1">
      <c r="A86" s="17"/>
      <c r="B86" s="113"/>
      <c r="C86" s="113"/>
      <c r="D86" s="29" t="s">
        <v>16</v>
      </c>
      <c r="E86" s="38">
        <f>F86+G86+H86+I86+J86</f>
        <v>20</v>
      </c>
      <c r="F86" s="52"/>
      <c r="G86" s="52">
        <v>15</v>
      </c>
      <c r="H86" s="52">
        <v>5</v>
      </c>
      <c r="I86" s="52"/>
      <c r="J86" s="52"/>
      <c r="K86" s="52"/>
      <c r="L86" s="112"/>
    </row>
    <row r="87" spans="1:12" ht="13.5" customHeight="1">
      <c r="A87" s="17"/>
      <c r="B87" s="113"/>
      <c r="C87" s="113"/>
      <c r="D87" s="29" t="s">
        <v>11</v>
      </c>
      <c r="E87" s="38">
        <f>F87+G87+H87+I87+J87</f>
        <v>20</v>
      </c>
      <c r="F87" s="52"/>
      <c r="G87" s="52">
        <v>15</v>
      </c>
      <c r="H87" s="52">
        <v>5</v>
      </c>
      <c r="I87" s="52"/>
      <c r="J87" s="52"/>
      <c r="K87" s="52"/>
      <c r="L87" s="112"/>
    </row>
    <row r="88" spans="1:12" ht="13.5" customHeight="1">
      <c r="A88" s="17"/>
      <c r="B88" s="113"/>
      <c r="C88" s="113"/>
      <c r="D88" s="29" t="s">
        <v>12</v>
      </c>
      <c r="E88" s="38">
        <f>F88+G88+H88+I88+J88</f>
        <v>20</v>
      </c>
      <c r="F88" s="52"/>
      <c r="G88" s="52">
        <v>15</v>
      </c>
      <c r="H88" s="52">
        <v>5</v>
      </c>
      <c r="I88" s="52"/>
      <c r="J88" s="52"/>
      <c r="K88" s="52"/>
      <c r="L88" s="112"/>
    </row>
    <row r="89" spans="1:12" ht="13.5" customHeight="1">
      <c r="A89" s="17"/>
      <c r="B89" s="113"/>
      <c r="C89" s="113"/>
      <c r="D89" s="29" t="s">
        <v>13</v>
      </c>
      <c r="E89" s="52"/>
      <c r="F89" s="52"/>
      <c r="G89" s="52"/>
      <c r="H89" s="52"/>
      <c r="I89" s="52"/>
      <c r="J89" s="52"/>
      <c r="K89" s="52"/>
      <c r="L89" s="112"/>
    </row>
    <row r="90" spans="1:12" ht="13.5" customHeight="1">
      <c r="A90" s="18"/>
      <c r="B90" s="113" t="s">
        <v>14</v>
      </c>
      <c r="C90" s="113"/>
      <c r="D90" s="29"/>
      <c r="E90" s="53">
        <f>SUM(E84:E89)</f>
        <v>80</v>
      </c>
      <c r="F90" s="53">
        <f>SUM(F86:F89)</f>
        <v>0</v>
      </c>
      <c r="G90" s="53">
        <f>SUM(G84:G89)</f>
        <v>60</v>
      </c>
      <c r="H90" s="53">
        <f>SUM(H84:H89)</f>
        <v>20</v>
      </c>
      <c r="I90" s="53">
        <f>SUM(I86:I89)</f>
        <v>0</v>
      </c>
      <c r="J90" s="53">
        <f>SUM(J86:J89)</f>
        <v>0</v>
      </c>
      <c r="K90" s="53"/>
      <c r="L90" s="12"/>
    </row>
    <row r="91" spans="1:12" ht="13.5" customHeight="1">
      <c r="A91" s="16">
        <v>9</v>
      </c>
      <c r="B91" s="113" t="s">
        <v>25</v>
      </c>
      <c r="C91" s="113"/>
      <c r="D91" s="29" t="s">
        <v>15</v>
      </c>
      <c r="E91" s="52"/>
      <c r="F91" s="52"/>
      <c r="G91" s="54"/>
      <c r="H91" s="55"/>
      <c r="I91" s="55"/>
      <c r="J91" s="55"/>
      <c r="K91" s="55"/>
      <c r="L91" s="112"/>
    </row>
    <row r="92" spans="1:12" ht="13.5" customHeight="1">
      <c r="A92" s="17"/>
      <c r="B92" s="113"/>
      <c r="C92" s="113"/>
      <c r="D92" s="29" t="s">
        <v>9</v>
      </c>
      <c r="E92" s="38">
        <f>F92+G92+H92+I92+J92</f>
        <v>2</v>
      </c>
      <c r="F92" s="52"/>
      <c r="G92" s="52"/>
      <c r="H92" s="52"/>
      <c r="I92" s="52">
        <v>2</v>
      </c>
      <c r="J92" s="52"/>
      <c r="K92" s="52"/>
      <c r="L92" s="112"/>
    </row>
    <row r="93" spans="1:12" ht="13.5" customHeight="1">
      <c r="A93" s="17"/>
      <c r="B93" s="113"/>
      <c r="C93" s="113"/>
      <c r="D93" s="29" t="s">
        <v>16</v>
      </c>
      <c r="E93" s="52"/>
      <c r="F93" s="52"/>
      <c r="G93" s="52"/>
      <c r="H93" s="52"/>
      <c r="I93" s="52"/>
      <c r="J93" s="52"/>
      <c r="K93" s="52"/>
      <c r="L93" s="112"/>
    </row>
    <row r="94" spans="1:12" ht="13.5" customHeight="1">
      <c r="A94" s="17"/>
      <c r="B94" s="113"/>
      <c r="C94" s="113"/>
      <c r="D94" s="29" t="s">
        <v>11</v>
      </c>
      <c r="E94" s="52"/>
      <c r="F94" s="52"/>
      <c r="G94" s="52"/>
      <c r="H94" s="52"/>
      <c r="I94" s="52"/>
      <c r="J94" s="52"/>
      <c r="K94" s="52"/>
      <c r="L94" s="112"/>
    </row>
    <row r="95" spans="1:12" ht="13.5" customHeight="1">
      <c r="A95" s="17"/>
      <c r="B95" s="113"/>
      <c r="C95" s="113"/>
      <c r="D95" s="29" t="s">
        <v>12</v>
      </c>
      <c r="E95" s="52"/>
      <c r="F95" s="52"/>
      <c r="G95" s="52"/>
      <c r="H95" s="52"/>
      <c r="I95" s="52"/>
      <c r="J95" s="52"/>
      <c r="K95" s="52"/>
      <c r="L95" s="112"/>
    </row>
    <row r="96" spans="1:12" ht="13.5" customHeight="1">
      <c r="A96" s="17"/>
      <c r="B96" s="113"/>
      <c r="C96" s="113"/>
      <c r="D96" s="29" t="s">
        <v>13</v>
      </c>
      <c r="E96" s="52"/>
      <c r="F96" s="52"/>
      <c r="G96" s="52"/>
      <c r="H96" s="52"/>
      <c r="I96" s="52"/>
      <c r="J96" s="52"/>
      <c r="K96" s="52"/>
      <c r="L96" s="112"/>
    </row>
    <row r="97" spans="1:12" ht="13.5" customHeight="1">
      <c r="A97" s="18"/>
      <c r="B97" s="113" t="s">
        <v>14</v>
      </c>
      <c r="C97" s="113"/>
      <c r="D97" s="29"/>
      <c r="E97" s="53">
        <f aca="true" t="shared" si="15" ref="E97:J97">SUM(E91:E96)</f>
        <v>2</v>
      </c>
      <c r="F97" s="53">
        <f t="shared" si="15"/>
        <v>0</v>
      </c>
      <c r="G97" s="53">
        <f t="shared" si="15"/>
        <v>0</v>
      </c>
      <c r="H97" s="53">
        <f t="shared" si="15"/>
        <v>0</v>
      </c>
      <c r="I97" s="53">
        <f t="shared" si="15"/>
        <v>2</v>
      </c>
      <c r="J97" s="53">
        <f t="shared" si="15"/>
        <v>0</v>
      </c>
      <c r="K97" s="53"/>
      <c r="L97" s="12"/>
    </row>
    <row r="98" spans="1:12" ht="13.5" customHeight="1">
      <c r="A98" s="16">
        <v>10</v>
      </c>
      <c r="B98" s="113" t="s">
        <v>26</v>
      </c>
      <c r="C98" s="113"/>
      <c r="D98" s="29" t="s">
        <v>15</v>
      </c>
      <c r="E98" s="52"/>
      <c r="F98" s="52"/>
      <c r="G98" s="52"/>
      <c r="H98" s="52"/>
      <c r="I98" s="67"/>
      <c r="J98" s="52"/>
      <c r="K98" s="52"/>
      <c r="L98" s="112"/>
    </row>
    <row r="99" spans="1:12" ht="13.5" customHeight="1">
      <c r="A99" s="17"/>
      <c r="B99" s="113"/>
      <c r="C99" s="113"/>
      <c r="D99" s="29" t="s">
        <v>9</v>
      </c>
      <c r="E99" s="38">
        <f>F99+G99+H99+I99+J99</f>
        <v>8.2</v>
      </c>
      <c r="F99" s="67">
        <v>5.79</v>
      </c>
      <c r="G99" s="52">
        <v>1</v>
      </c>
      <c r="H99" s="52">
        <v>1</v>
      </c>
      <c r="I99" s="67">
        <v>0.41</v>
      </c>
      <c r="J99" s="52"/>
      <c r="K99" s="52"/>
      <c r="L99" s="112"/>
    </row>
    <row r="100" spans="1:12" ht="13.5" customHeight="1">
      <c r="A100" s="17"/>
      <c r="B100" s="113"/>
      <c r="C100" s="113"/>
      <c r="D100" s="29" t="s">
        <v>16</v>
      </c>
      <c r="E100" s="52"/>
      <c r="F100" s="52"/>
      <c r="G100" s="52"/>
      <c r="H100" s="52"/>
      <c r="I100" s="52"/>
      <c r="J100" s="52"/>
      <c r="K100" s="52"/>
      <c r="L100" s="112"/>
    </row>
    <row r="101" spans="1:12" ht="13.5" customHeight="1">
      <c r="A101" s="17"/>
      <c r="B101" s="113"/>
      <c r="C101" s="113"/>
      <c r="D101" s="29" t="s">
        <v>11</v>
      </c>
      <c r="E101" s="52"/>
      <c r="F101" s="52"/>
      <c r="G101" s="52"/>
      <c r="H101" s="52"/>
      <c r="I101" s="52"/>
      <c r="J101" s="52"/>
      <c r="K101" s="52"/>
      <c r="L101" s="112"/>
    </row>
    <row r="102" spans="1:12" ht="13.5" customHeight="1">
      <c r="A102" s="17"/>
      <c r="B102" s="113"/>
      <c r="C102" s="113"/>
      <c r="D102" s="29" t="s">
        <v>12</v>
      </c>
      <c r="E102" s="52"/>
      <c r="F102" s="52"/>
      <c r="G102" s="52"/>
      <c r="H102" s="52"/>
      <c r="I102" s="52"/>
      <c r="J102" s="52"/>
      <c r="K102" s="52"/>
      <c r="L102" s="112"/>
    </row>
    <row r="103" spans="1:12" ht="12.75" customHeight="1">
      <c r="A103" s="17"/>
      <c r="B103" s="113"/>
      <c r="C103" s="113"/>
      <c r="D103" s="29" t="s">
        <v>13</v>
      </c>
      <c r="E103" s="52"/>
      <c r="F103" s="52"/>
      <c r="G103" s="52"/>
      <c r="H103" s="52"/>
      <c r="I103" s="52"/>
      <c r="J103" s="52"/>
      <c r="K103" s="52"/>
      <c r="L103" s="112"/>
    </row>
    <row r="104" spans="1:12" ht="13.5" customHeight="1">
      <c r="A104" s="18"/>
      <c r="B104" s="113" t="s">
        <v>14</v>
      </c>
      <c r="C104" s="113"/>
      <c r="D104" s="68"/>
      <c r="E104" s="53">
        <f aca="true" t="shared" si="16" ref="E104:J104">SUM(E98:E103)</f>
        <v>8.2</v>
      </c>
      <c r="F104" s="69">
        <f t="shared" si="16"/>
        <v>5.79</v>
      </c>
      <c r="G104" s="53">
        <f t="shared" si="16"/>
        <v>1</v>
      </c>
      <c r="H104" s="53">
        <f t="shared" si="16"/>
        <v>1</v>
      </c>
      <c r="I104" s="69">
        <f t="shared" si="16"/>
        <v>0.41</v>
      </c>
      <c r="J104" s="53">
        <f t="shared" si="16"/>
        <v>0</v>
      </c>
      <c r="K104" s="53"/>
      <c r="L104" s="12"/>
    </row>
    <row r="105" spans="1:12" ht="13.5" customHeight="1">
      <c r="A105" s="16">
        <v>11</v>
      </c>
      <c r="B105" s="113" t="s">
        <v>53</v>
      </c>
      <c r="C105" s="113"/>
      <c r="D105" s="29" t="s">
        <v>15</v>
      </c>
      <c r="E105" s="38">
        <f>F105+G105+H105+I105+J105</f>
        <v>1</v>
      </c>
      <c r="F105" s="52"/>
      <c r="G105" s="52"/>
      <c r="H105" s="52">
        <v>1</v>
      </c>
      <c r="I105" s="67"/>
      <c r="J105" s="52"/>
      <c r="K105" s="52"/>
      <c r="L105" s="112"/>
    </row>
    <row r="106" spans="1:12" ht="13.5" customHeight="1">
      <c r="A106" s="17"/>
      <c r="B106" s="113"/>
      <c r="C106" s="113"/>
      <c r="D106" s="29" t="s">
        <v>9</v>
      </c>
      <c r="E106" s="38">
        <f>F106+G106+H106+I106+J106</f>
        <v>10</v>
      </c>
      <c r="F106" s="67"/>
      <c r="G106" s="52"/>
      <c r="H106" s="52">
        <v>10</v>
      </c>
      <c r="I106" s="67"/>
      <c r="J106" s="52"/>
      <c r="K106" s="52"/>
      <c r="L106" s="112"/>
    </row>
    <row r="107" spans="1:12" ht="13.5" customHeight="1">
      <c r="A107" s="17"/>
      <c r="B107" s="113"/>
      <c r="C107" s="113"/>
      <c r="D107" s="29" t="s">
        <v>16</v>
      </c>
      <c r="E107" s="38">
        <f>F107+G107+H107+I107+J107</f>
        <v>10</v>
      </c>
      <c r="F107" s="52"/>
      <c r="G107" s="52"/>
      <c r="H107" s="52">
        <v>10</v>
      </c>
      <c r="I107" s="52"/>
      <c r="J107" s="52"/>
      <c r="K107" s="52"/>
      <c r="L107" s="112"/>
    </row>
    <row r="108" spans="1:12" ht="13.5" customHeight="1">
      <c r="A108" s="17"/>
      <c r="B108" s="113"/>
      <c r="C108" s="113"/>
      <c r="D108" s="29" t="s">
        <v>11</v>
      </c>
      <c r="E108" s="52"/>
      <c r="F108" s="52"/>
      <c r="G108" s="52"/>
      <c r="H108" s="52"/>
      <c r="I108" s="52"/>
      <c r="J108" s="52"/>
      <c r="K108" s="52"/>
      <c r="L108" s="112"/>
    </row>
    <row r="109" spans="1:12" ht="13.5" customHeight="1">
      <c r="A109" s="17"/>
      <c r="B109" s="113"/>
      <c r="C109" s="113"/>
      <c r="D109" s="29" t="s">
        <v>12</v>
      </c>
      <c r="E109" s="52"/>
      <c r="F109" s="52"/>
      <c r="G109" s="52"/>
      <c r="H109" s="52"/>
      <c r="I109" s="52"/>
      <c r="J109" s="52"/>
      <c r="K109" s="52"/>
      <c r="L109" s="112"/>
    </row>
    <row r="110" spans="1:12" ht="12.75" customHeight="1">
      <c r="A110" s="17"/>
      <c r="B110" s="113"/>
      <c r="C110" s="113"/>
      <c r="D110" s="29" t="s">
        <v>13</v>
      </c>
      <c r="E110" s="52"/>
      <c r="F110" s="52"/>
      <c r="G110" s="52"/>
      <c r="H110" s="52"/>
      <c r="I110" s="52"/>
      <c r="J110" s="52"/>
      <c r="K110" s="52"/>
      <c r="L110" s="112"/>
    </row>
    <row r="111" spans="1:12" ht="13.5" customHeight="1">
      <c r="A111" s="18"/>
      <c r="B111" s="113" t="s">
        <v>14</v>
      </c>
      <c r="C111" s="113"/>
      <c r="D111" s="68"/>
      <c r="E111" s="53">
        <f aca="true" t="shared" si="17" ref="E111:J111">SUM(E105:E110)</f>
        <v>21</v>
      </c>
      <c r="F111" s="69">
        <f t="shared" si="17"/>
        <v>0</v>
      </c>
      <c r="G111" s="53">
        <f t="shared" si="17"/>
        <v>0</v>
      </c>
      <c r="H111" s="53">
        <f t="shared" si="17"/>
        <v>21</v>
      </c>
      <c r="I111" s="69">
        <f t="shared" si="17"/>
        <v>0</v>
      </c>
      <c r="J111" s="53">
        <f t="shared" si="17"/>
        <v>0</v>
      </c>
      <c r="K111" s="53"/>
      <c r="L111" s="12"/>
    </row>
    <row r="112" spans="1:12" ht="13.5" customHeight="1">
      <c r="A112" s="14">
        <v>12</v>
      </c>
      <c r="B112" s="136" t="s">
        <v>42</v>
      </c>
      <c r="C112" s="137"/>
      <c r="D112" s="29" t="s">
        <v>15</v>
      </c>
      <c r="E112" s="40"/>
      <c r="F112" s="70"/>
      <c r="G112" s="71"/>
      <c r="H112" s="70"/>
      <c r="I112" s="70"/>
      <c r="J112" s="40"/>
      <c r="K112" s="40"/>
      <c r="L112" s="133" t="s">
        <v>50</v>
      </c>
    </row>
    <row r="113" spans="1:12" ht="13.5" customHeight="1">
      <c r="A113" s="14"/>
      <c r="B113" s="138"/>
      <c r="C113" s="139"/>
      <c r="D113" s="29" t="s">
        <v>9</v>
      </c>
      <c r="E113" s="38">
        <f>F113+G113+H113+I113+J113</f>
        <v>320</v>
      </c>
      <c r="F113" s="70"/>
      <c r="G113" s="71"/>
      <c r="H113" s="70"/>
      <c r="I113" s="70"/>
      <c r="J113" s="40">
        <v>320</v>
      </c>
      <c r="K113" s="40"/>
      <c r="L113" s="134"/>
    </row>
    <row r="114" spans="1:12" ht="13.5" customHeight="1">
      <c r="A114" s="14"/>
      <c r="B114" s="138"/>
      <c r="C114" s="139"/>
      <c r="D114" s="29" t="s">
        <v>16</v>
      </c>
      <c r="E114" s="70"/>
      <c r="F114" s="70"/>
      <c r="G114" s="71"/>
      <c r="H114" s="70"/>
      <c r="I114" s="70"/>
      <c r="J114" s="70"/>
      <c r="K114" s="70"/>
      <c r="L114" s="134"/>
    </row>
    <row r="115" spans="1:12" ht="13.5" customHeight="1">
      <c r="A115" s="14"/>
      <c r="B115" s="138"/>
      <c r="C115" s="139"/>
      <c r="D115" s="29" t="s">
        <v>11</v>
      </c>
      <c r="E115" s="70"/>
      <c r="F115" s="70"/>
      <c r="G115" s="71"/>
      <c r="H115" s="70"/>
      <c r="I115" s="70"/>
      <c r="J115" s="70"/>
      <c r="K115" s="70"/>
      <c r="L115" s="134"/>
    </row>
    <row r="116" spans="1:12" ht="13.5" customHeight="1">
      <c r="A116" s="14"/>
      <c r="B116" s="138"/>
      <c r="C116" s="139"/>
      <c r="D116" s="29" t="s">
        <v>12</v>
      </c>
      <c r="E116" s="70"/>
      <c r="F116" s="70"/>
      <c r="G116" s="71"/>
      <c r="H116" s="70"/>
      <c r="I116" s="70"/>
      <c r="J116" s="70"/>
      <c r="K116" s="70"/>
      <c r="L116" s="134"/>
    </row>
    <row r="117" spans="1:12" ht="13.5" customHeight="1">
      <c r="A117" s="14"/>
      <c r="B117" s="140"/>
      <c r="C117" s="110"/>
      <c r="D117" s="29" t="s">
        <v>13</v>
      </c>
      <c r="E117" s="70"/>
      <c r="F117" s="70"/>
      <c r="G117" s="71"/>
      <c r="H117" s="70"/>
      <c r="I117" s="70"/>
      <c r="J117" s="70"/>
      <c r="K117" s="70"/>
      <c r="L117" s="135"/>
    </row>
    <row r="118" spans="1:12" ht="13.5" customHeight="1">
      <c r="A118" s="19"/>
      <c r="B118" s="113" t="s">
        <v>14</v>
      </c>
      <c r="C118" s="113"/>
      <c r="D118" s="1"/>
      <c r="E118" s="72">
        <f aca="true" t="shared" si="18" ref="E118:J118">SUM(E112:E117)</f>
        <v>320</v>
      </c>
      <c r="F118" s="72">
        <f t="shared" si="18"/>
        <v>0</v>
      </c>
      <c r="G118" s="72">
        <f t="shared" si="18"/>
        <v>0</v>
      </c>
      <c r="H118" s="72">
        <f t="shared" si="18"/>
        <v>0</v>
      </c>
      <c r="I118" s="72">
        <f t="shared" si="18"/>
        <v>0</v>
      </c>
      <c r="J118" s="72">
        <f t="shared" si="18"/>
        <v>320</v>
      </c>
      <c r="K118" s="72"/>
      <c r="L118" s="73"/>
    </row>
    <row r="119" spans="1:12" ht="13.5" customHeight="1">
      <c r="A119" s="14">
        <v>13</v>
      </c>
      <c r="B119" s="136" t="s">
        <v>43</v>
      </c>
      <c r="C119" s="137"/>
      <c r="D119" s="29" t="s">
        <v>15</v>
      </c>
      <c r="E119" s="40"/>
      <c r="F119" s="70"/>
      <c r="G119" s="71"/>
      <c r="H119" s="70"/>
      <c r="I119" s="70"/>
      <c r="J119" s="70"/>
      <c r="K119" s="70"/>
      <c r="L119" s="133" t="s">
        <v>44</v>
      </c>
    </row>
    <row r="120" spans="1:12" ht="13.5" customHeight="1">
      <c r="A120" s="15"/>
      <c r="B120" s="138"/>
      <c r="C120" s="139"/>
      <c r="D120" s="29" t="s">
        <v>9</v>
      </c>
      <c r="E120" s="38">
        <f>F120+G120+H120+I120+J120</f>
        <v>3</v>
      </c>
      <c r="F120" s="70"/>
      <c r="G120" s="71">
        <v>0.6</v>
      </c>
      <c r="H120" s="70">
        <v>2.4</v>
      </c>
      <c r="I120" s="70"/>
      <c r="J120" s="70"/>
      <c r="K120" s="70"/>
      <c r="L120" s="134"/>
    </row>
    <row r="121" spans="1:12" ht="13.5" customHeight="1">
      <c r="A121" s="9"/>
      <c r="B121" s="138"/>
      <c r="C121" s="139"/>
      <c r="D121" s="29" t="s">
        <v>16</v>
      </c>
      <c r="E121" s="70"/>
      <c r="F121" s="70"/>
      <c r="G121" s="71"/>
      <c r="H121" s="70"/>
      <c r="I121" s="70"/>
      <c r="J121" s="70"/>
      <c r="K121" s="70"/>
      <c r="L121" s="134"/>
    </row>
    <row r="122" spans="1:12" ht="13.5" customHeight="1">
      <c r="A122" s="14"/>
      <c r="B122" s="111"/>
      <c r="C122" s="139"/>
      <c r="D122" s="29" t="s">
        <v>11</v>
      </c>
      <c r="E122" s="70"/>
      <c r="F122" s="70"/>
      <c r="G122" s="71"/>
      <c r="H122" s="70"/>
      <c r="I122" s="70"/>
      <c r="J122" s="70"/>
      <c r="K122" s="70"/>
      <c r="L122" s="134"/>
    </row>
    <row r="123" spans="1:12" ht="13.5" customHeight="1">
      <c r="A123" s="17"/>
      <c r="B123" s="138"/>
      <c r="C123" s="139"/>
      <c r="D123" s="29" t="s">
        <v>12</v>
      </c>
      <c r="E123" s="70"/>
      <c r="F123" s="70"/>
      <c r="G123" s="71"/>
      <c r="H123" s="70"/>
      <c r="I123" s="70"/>
      <c r="J123" s="70"/>
      <c r="K123" s="70"/>
      <c r="L123" s="134"/>
    </row>
    <row r="124" spans="1:12" ht="13.5" customHeight="1">
      <c r="A124" s="17"/>
      <c r="B124" s="140"/>
      <c r="C124" s="110"/>
      <c r="D124" s="29" t="s">
        <v>13</v>
      </c>
      <c r="E124" s="70"/>
      <c r="F124" s="70"/>
      <c r="G124" s="71"/>
      <c r="H124" s="70"/>
      <c r="I124" s="70"/>
      <c r="J124" s="70"/>
      <c r="K124" s="70"/>
      <c r="L124" s="135"/>
    </row>
    <row r="125" spans="1:12" ht="13.5" customHeight="1">
      <c r="A125" s="18"/>
      <c r="B125" s="113" t="s">
        <v>14</v>
      </c>
      <c r="C125" s="113"/>
      <c r="D125" s="1"/>
      <c r="E125" s="72">
        <f aca="true" t="shared" si="19" ref="E125:J125">SUM(E119:E124)</f>
        <v>3</v>
      </c>
      <c r="F125" s="72">
        <f t="shared" si="19"/>
        <v>0</v>
      </c>
      <c r="G125" s="72">
        <f t="shared" si="19"/>
        <v>0.6</v>
      </c>
      <c r="H125" s="72">
        <f t="shared" si="19"/>
        <v>2.4</v>
      </c>
      <c r="I125" s="72">
        <f t="shared" si="19"/>
        <v>0</v>
      </c>
      <c r="J125" s="72">
        <f t="shared" si="19"/>
        <v>0</v>
      </c>
      <c r="K125" s="72"/>
      <c r="L125" s="73"/>
    </row>
    <row r="126" spans="1:12" ht="13.5" customHeight="1">
      <c r="A126" s="17">
        <v>14</v>
      </c>
      <c r="B126" s="136" t="s">
        <v>48</v>
      </c>
      <c r="C126" s="137"/>
      <c r="D126" s="29" t="s">
        <v>15</v>
      </c>
      <c r="E126" s="40"/>
      <c r="F126" s="74"/>
      <c r="G126" s="75"/>
      <c r="H126" s="74"/>
      <c r="I126" s="74"/>
      <c r="J126" s="74"/>
      <c r="K126" s="74"/>
      <c r="L126" s="133" t="s">
        <v>47</v>
      </c>
    </row>
    <row r="127" spans="1:12" ht="13.5" customHeight="1">
      <c r="A127" s="17"/>
      <c r="B127" s="138"/>
      <c r="C127" s="139"/>
      <c r="D127" s="29" t="s">
        <v>9</v>
      </c>
      <c r="E127" s="40"/>
      <c r="F127" s="74"/>
      <c r="G127" s="75"/>
      <c r="H127" s="74"/>
      <c r="I127" s="74"/>
      <c r="J127" s="74"/>
      <c r="K127" s="74"/>
      <c r="L127" s="134"/>
    </row>
    <row r="128" spans="1:12" ht="13.5" customHeight="1">
      <c r="A128" s="17"/>
      <c r="B128" s="111"/>
      <c r="C128" s="139"/>
      <c r="D128" s="29" t="s">
        <v>16</v>
      </c>
      <c r="E128" s="57">
        <f>F128+G128+H128+I128+J128+K128</f>
        <v>0.55</v>
      </c>
      <c r="F128" s="74"/>
      <c r="G128" s="75"/>
      <c r="H128" s="76">
        <v>0.05</v>
      </c>
      <c r="I128" s="74"/>
      <c r="J128" s="74"/>
      <c r="K128" s="77">
        <v>0.5</v>
      </c>
      <c r="L128" s="134"/>
    </row>
    <row r="129" spans="1:12" ht="13.5" customHeight="1">
      <c r="A129" s="14"/>
      <c r="B129" s="138"/>
      <c r="C129" s="139"/>
      <c r="D129" s="29" t="s">
        <v>11</v>
      </c>
      <c r="E129" s="57">
        <f>F129+G129+H129+I129+J129+K129</f>
        <v>0.75</v>
      </c>
      <c r="F129" s="74"/>
      <c r="G129" s="75"/>
      <c r="H129" s="76">
        <v>0.05</v>
      </c>
      <c r="I129" s="74"/>
      <c r="J129" s="74"/>
      <c r="K129" s="77">
        <v>0.7</v>
      </c>
      <c r="L129" s="134"/>
    </row>
    <row r="130" spans="1:12" ht="13.5" customHeight="1">
      <c r="A130" s="17"/>
      <c r="B130" s="138"/>
      <c r="C130" s="139"/>
      <c r="D130" s="29" t="s">
        <v>12</v>
      </c>
      <c r="E130" s="60">
        <f>F130+G130+H130+I130+J130+K130</f>
        <v>1.3</v>
      </c>
      <c r="F130" s="74"/>
      <c r="G130" s="75"/>
      <c r="H130" s="76">
        <v>0.075</v>
      </c>
      <c r="I130" s="74"/>
      <c r="J130" s="74"/>
      <c r="K130" s="76">
        <v>1.225</v>
      </c>
      <c r="L130" s="134"/>
    </row>
    <row r="131" spans="1:12" ht="13.5" customHeight="1">
      <c r="A131" s="17"/>
      <c r="B131" s="140"/>
      <c r="C131" s="110"/>
      <c r="D131" s="29" t="s">
        <v>13</v>
      </c>
      <c r="E131" s="57">
        <f>F131+G131+H131+I131+J131+K131</f>
        <v>0.55</v>
      </c>
      <c r="F131" s="74"/>
      <c r="G131" s="75"/>
      <c r="H131" s="76">
        <v>0.05</v>
      </c>
      <c r="I131" s="74"/>
      <c r="J131" s="74"/>
      <c r="K131" s="77">
        <v>0.5</v>
      </c>
      <c r="L131" s="135"/>
    </row>
    <row r="132" spans="1:12" ht="13.5" customHeight="1">
      <c r="A132" s="18"/>
      <c r="B132" s="113" t="s">
        <v>14</v>
      </c>
      <c r="C132" s="113"/>
      <c r="D132" s="1"/>
      <c r="E132" s="78">
        <f>SUM(E126:E131)</f>
        <v>3.1500000000000004</v>
      </c>
      <c r="F132" s="79"/>
      <c r="G132" s="79"/>
      <c r="H132" s="80">
        <f>SUM(H126:H131)</f>
        <v>0.22499999999999998</v>
      </c>
      <c r="I132" s="79"/>
      <c r="J132" s="79"/>
      <c r="K132" s="80">
        <f>SUM(K126:K131)</f>
        <v>2.925</v>
      </c>
      <c r="L132" s="11"/>
    </row>
    <row r="133" spans="1:12" ht="13.5" customHeight="1">
      <c r="A133" s="17"/>
      <c r="B133" s="121" t="s">
        <v>55</v>
      </c>
      <c r="C133" s="122"/>
      <c r="D133" s="45" t="s">
        <v>15</v>
      </c>
      <c r="E133" s="64">
        <f>E84+E91+E98+E105+E112+E119+E126</f>
        <v>1</v>
      </c>
      <c r="F133" s="64"/>
      <c r="G133" s="64"/>
      <c r="H133" s="64">
        <f aca="true" t="shared" si="20" ref="H133:H138">H84+H91+H98+H105+H112+H119+H126</f>
        <v>1</v>
      </c>
      <c r="I133" s="64"/>
      <c r="J133" s="64"/>
      <c r="K133" s="64"/>
      <c r="L133" s="48"/>
    </row>
    <row r="134" spans="1:12" ht="13.5" customHeight="1">
      <c r="A134" s="17"/>
      <c r="B134" s="123"/>
      <c r="C134" s="124"/>
      <c r="D134" s="45" t="s">
        <v>9</v>
      </c>
      <c r="E134" s="64">
        <f aca="true" t="shared" si="21" ref="E134:G138">E85+E92+E99+E106+E113+E120+E127</f>
        <v>363.2</v>
      </c>
      <c r="F134" s="64">
        <f>F85+F92+F99+F106+F113+F120+F127</f>
        <v>5.79</v>
      </c>
      <c r="G134" s="64">
        <f t="shared" si="21"/>
        <v>16.6</v>
      </c>
      <c r="H134" s="64">
        <f t="shared" si="20"/>
        <v>18.4</v>
      </c>
      <c r="I134" s="64">
        <f>I85+I92+I99+I106+I113+I120+I127</f>
        <v>2.41</v>
      </c>
      <c r="J134" s="64">
        <f>J85+J92+J99+J106+J113+J120+J127</f>
        <v>320</v>
      </c>
      <c r="K134" s="64"/>
      <c r="L134" s="48"/>
    </row>
    <row r="135" spans="1:12" ht="13.5" customHeight="1">
      <c r="A135" s="17"/>
      <c r="B135" s="123"/>
      <c r="C135" s="124"/>
      <c r="D135" s="45" t="s">
        <v>16</v>
      </c>
      <c r="E135" s="64">
        <f t="shared" si="21"/>
        <v>30.55</v>
      </c>
      <c r="F135" s="64"/>
      <c r="G135" s="64">
        <f t="shared" si="21"/>
        <v>15</v>
      </c>
      <c r="H135" s="64">
        <f t="shared" si="20"/>
        <v>15.05</v>
      </c>
      <c r="I135" s="64"/>
      <c r="J135" s="64"/>
      <c r="K135" s="64">
        <f>K86+K93+K100+K107+K114+K121+K128</f>
        <v>0.5</v>
      </c>
      <c r="L135" s="48"/>
    </row>
    <row r="136" spans="1:12" ht="13.5" customHeight="1">
      <c r="A136" s="17"/>
      <c r="B136" s="123"/>
      <c r="C136" s="124"/>
      <c r="D136" s="45" t="s">
        <v>11</v>
      </c>
      <c r="E136" s="64">
        <f t="shared" si="21"/>
        <v>20.75</v>
      </c>
      <c r="F136" s="64"/>
      <c r="G136" s="64">
        <f t="shared" si="21"/>
        <v>15</v>
      </c>
      <c r="H136" s="64">
        <f t="shared" si="20"/>
        <v>5.05</v>
      </c>
      <c r="I136" s="64"/>
      <c r="J136" s="64"/>
      <c r="K136" s="64">
        <f>K87+K94+K101+K108+K115+K122+K129</f>
        <v>0.7</v>
      </c>
      <c r="L136" s="48"/>
    </row>
    <row r="137" spans="1:12" ht="13.5" customHeight="1">
      <c r="A137" s="17"/>
      <c r="B137" s="123"/>
      <c r="C137" s="124"/>
      <c r="D137" s="45" t="s">
        <v>12</v>
      </c>
      <c r="E137" s="64">
        <f t="shared" si="21"/>
        <v>21.3</v>
      </c>
      <c r="F137" s="64"/>
      <c r="G137" s="64">
        <f t="shared" si="21"/>
        <v>15</v>
      </c>
      <c r="H137" s="64">
        <f t="shared" si="20"/>
        <v>5.075</v>
      </c>
      <c r="I137" s="64"/>
      <c r="J137" s="64"/>
      <c r="K137" s="64">
        <f>K88+K95+K102+K109+K116+K123+K130</f>
        <v>1.225</v>
      </c>
      <c r="L137" s="48"/>
    </row>
    <row r="138" spans="1:12" ht="13.5" customHeight="1">
      <c r="A138" s="17"/>
      <c r="B138" s="126"/>
      <c r="C138" s="127"/>
      <c r="D138" s="45" t="s">
        <v>13</v>
      </c>
      <c r="E138" s="64">
        <f t="shared" si="21"/>
        <v>0.55</v>
      </c>
      <c r="F138" s="64"/>
      <c r="G138" s="64"/>
      <c r="H138" s="64">
        <f t="shared" si="20"/>
        <v>0.05</v>
      </c>
      <c r="I138" s="64"/>
      <c r="J138" s="64"/>
      <c r="K138" s="64">
        <f>K89+K96+K103+K110+K117+K124+K131</f>
        <v>0.5</v>
      </c>
      <c r="L138" s="48"/>
    </row>
    <row r="139" spans="1:12" ht="13.5" customHeight="1">
      <c r="A139" s="18"/>
      <c r="B139" s="119" t="s">
        <v>18</v>
      </c>
      <c r="C139" s="120"/>
      <c r="D139" s="49"/>
      <c r="E139" s="85">
        <f>SUM(E133:E138)</f>
        <v>437.35</v>
      </c>
      <c r="F139" s="85">
        <f aca="true" t="shared" si="22" ref="F139:K139">SUM(F133:F138)</f>
        <v>5.79</v>
      </c>
      <c r="G139" s="85">
        <f t="shared" si="22"/>
        <v>61.6</v>
      </c>
      <c r="H139" s="85">
        <f t="shared" si="22"/>
        <v>44.625</v>
      </c>
      <c r="I139" s="85">
        <f t="shared" si="22"/>
        <v>2.41</v>
      </c>
      <c r="J139" s="85">
        <f t="shared" si="22"/>
        <v>320</v>
      </c>
      <c r="K139" s="85">
        <f t="shared" si="22"/>
        <v>2.925</v>
      </c>
      <c r="L139" s="48"/>
    </row>
    <row r="140" spans="1:12" ht="18.75" customHeight="1">
      <c r="A140" s="18"/>
      <c r="B140" s="153" t="s">
        <v>58</v>
      </c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</row>
    <row r="141" spans="1:12" s="10" customFormat="1" ht="13.5" customHeight="1">
      <c r="A141" s="20">
        <v>15</v>
      </c>
      <c r="B141" s="113" t="s">
        <v>56</v>
      </c>
      <c r="C141" s="113"/>
      <c r="D141" s="29" t="s">
        <v>8</v>
      </c>
      <c r="E141" s="60">
        <f>F141+G141+H141+I141+J141+K141</f>
        <v>1.955</v>
      </c>
      <c r="F141" s="81">
        <v>1.955</v>
      </c>
      <c r="G141" s="82"/>
      <c r="H141" s="83"/>
      <c r="I141" s="83"/>
      <c r="J141" s="83"/>
      <c r="K141" s="83"/>
      <c r="L141" s="133" t="s">
        <v>57</v>
      </c>
    </row>
    <row r="142" spans="1:12" s="10" customFormat="1" ht="13.5" customHeight="1">
      <c r="A142" s="20"/>
      <c r="B142" s="146"/>
      <c r="C142" s="113"/>
      <c r="D142" s="29" t="s">
        <v>9</v>
      </c>
      <c r="E142" s="40"/>
      <c r="F142" s="40"/>
      <c r="G142" s="82"/>
      <c r="H142" s="83"/>
      <c r="I142" s="83"/>
      <c r="J142" s="83"/>
      <c r="K142" s="83"/>
      <c r="L142" s="134"/>
    </row>
    <row r="143" spans="1:12" s="10" customFormat="1" ht="13.5" customHeight="1">
      <c r="A143" s="21"/>
      <c r="B143" s="113"/>
      <c r="C143" s="113"/>
      <c r="D143" s="29" t="s">
        <v>10</v>
      </c>
      <c r="E143" s="40"/>
      <c r="F143" s="40"/>
      <c r="G143" s="82"/>
      <c r="H143" s="83"/>
      <c r="I143" s="83"/>
      <c r="J143" s="83"/>
      <c r="K143" s="83"/>
      <c r="L143" s="134"/>
    </row>
    <row r="144" spans="1:12" s="10" customFormat="1" ht="13.5" customHeight="1">
      <c r="A144" s="21"/>
      <c r="B144" s="113"/>
      <c r="C144" s="113"/>
      <c r="D144" s="29" t="s">
        <v>11</v>
      </c>
      <c r="E144" s="40"/>
      <c r="F144" s="40"/>
      <c r="G144" s="82"/>
      <c r="H144" s="83"/>
      <c r="I144" s="83"/>
      <c r="J144" s="83"/>
      <c r="K144" s="83"/>
      <c r="L144" s="134"/>
    </row>
    <row r="145" spans="1:12" s="10" customFormat="1" ht="13.5" customHeight="1">
      <c r="A145" s="21"/>
      <c r="B145" s="113"/>
      <c r="C145" s="113"/>
      <c r="D145" s="29" t="s">
        <v>12</v>
      </c>
      <c r="E145" s="40"/>
      <c r="F145" s="40"/>
      <c r="G145" s="82"/>
      <c r="H145" s="83"/>
      <c r="I145" s="83"/>
      <c r="J145" s="83"/>
      <c r="K145" s="83"/>
      <c r="L145" s="134"/>
    </row>
    <row r="146" spans="1:12" s="10" customFormat="1" ht="13.5" customHeight="1">
      <c r="A146" s="21"/>
      <c r="B146" s="113"/>
      <c r="C146" s="113"/>
      <c r="D146" s="29" t="s">
        <v>13</v>
      </c>
      <c r="E146" s="40"/>
      <c r="F146" s="40"/>
      <c r="G146" s="82"/>
      <c r="H146" s="83"/>
      <c r="I146" s="83"/>
      <c r="J146" s="83"/>
      <c r="K146" s="83"/>
      <c r="L146" s="135"/>
    </row>
    <row r="147" spans="1:12" s="10" customFormat="1" ht="13.5" customHeight="1">
      <c r="A147" s="22"/>
      <c r="B147" s="113" t="s">
        <v>14</v>
      </c>
      <c r="C147" s="113"/>
      <c r="D147" s="29"/>
      <c r="E147" s="80">
        <f>SUM(E141:E146)</f>
        <v>1.955</v>
      </c>
      <c r="F147" s="80">
        <f>SUM(F141:F146)</f>
        <v>1.955</v>
      </c>
      <c r="G147" s="72"/>
      <c r="H147" s="72"/>
      <c r="I147" s="72"/>
      <c r="J147" s="72"/>
      <c r="K147" s="72"/>
      <c r="L147" s="12"/>
    </row>
    <row r="148" spans="1:12" s="10" customFormat="1" ht="13.5" customHeight="1">
      <c r="A148" s="21">
        <v>16</v>
      </c>
      <c r="B148" s="113" t="s">
        <v>59</v>
      </c>
      <c r="C148" s="113"/>
      <c r="D148" s="29" t="s">
        <v>15</v>
      </c>
      <c r="E148" s="60">
        <f>F148+G148+H148+I148+J148+K148</f>
        <v>6.85</v>
      </c>
      <c r="F148" s="90">
        <v>3.3</v>
      </c>
      <c r="G148" s="84">
        <v>1.25</v>
      </c>
      <c r="H148" s="91">
        <v>2.09</v>
      </c>
      <c r="I148" s="91">
        <v>0.21</v>
      </c>
      <c r="J148" s="83"/>
      <c r="K148" s="83"/>
      <c r="L148" s="133"/>
    </row>
    <row r="149" spans="1:12" s="10" customFormat="1" ht="13.5" customHeight="1">
      <c r="A149" s="21"/>
      <c r="B149" s="113"/>
      <c r="C149" s="113"/>
      <c r="D149" s="29" t="s">
        <v>9</v>
      </c>
      <c r="E149" s="40"/>
      <c r="F149" s="40"/>
      <c r="G149" s="82"/>
      <c r="H149" s="83"/>
      <c r="I149" s="83"/>
      <c r="J149" s="83"/>
      <c r="K149" s="83"/>
      <c r="L149" s="134"/>
    </row>
    <row r="150" spans="1:12" s="10" customFormat="1" ht="13.5" customHeight="1">
      <c r="A150" s="13"/>
      <c r="B150" s="146"/>
      <c r="C150" s="113"/>
      <c r="D150" s="29" t="s">
        <v>16</v>
      </c>
      <c r="E150" s="40"/>
      <c r="F150" s="40"/>
      <c r="G150" s="82"/>
      <c r="H150" s="83"/>
      <c r="I150" s="83"/>
      <c r="J150" s="83"/>
      <c r="K150" s="83"/>
      <c r="L150" s="134"/>
    </row>
    <row r="151" spans="1:12" s="10" customFormat="1" ht="16.5" customHeight="1">
      <c r="A151" s="21"/>
      <c r="B151" s="113"/>
      <c r="C151" s="113"/>
      <c r="D151" s="29" t="s">
        <v>11</v>
      </c>
      <c r="E151" s="40"/>
      <c r="F151" s="40"/>
      <c r="G151" s="82"/>
      <c r="H151" s="83"/>
      <c r="I151" s="83"/>
      <c r="J151" s="83"/>
      <c r="K151" s="83"/>
      <c r="L151" s="134"/>
    </row>
    <row r="152" spans="1:12" s="10" customFormat="1" ht="13.5" customHeight="1">
      <c r="A152" s="21"/>
      <c r="B152" s="113"/>
      <c r="C152" s="113"/>
      <c r="D152" s="29" t="s">
        <v>12</v>
      </c>
      <c r="E152" s="40"/>
      <c r="F152" s="40"/>
      <c r="G152" s="82"/>
      <c r="H152" s="83"/>
      <c r="I152" s="83"/>
      <c r="J152" s="83"/>
      <c r="K152" s="83"/>
      <c r="L152" s="134"/>
    </row>
    <row r="153" spans="1:12" s="10" customFormat="1" ht="13.5" customHeight="1">
      <c r="A153" s="21"/>
      <c r="B153" s="113"/>
      <c r="C153" s="113"/>
      <c r="D153" s="29" t="s">
        <v>13</v>
      </c>
      <c r="E153" s="40"/>
      <c r="F153" s="40"/>
      <c r="G153" s="82"/>
      <c r="H153" s="83"/>
      <c r="I153" s="83"/>
      <c r="J153" s="83"/>
      <c r="K153" s="83"/>
      <c r="L153" s="135"/>
    </row>
    <row r="154" spans="1:12" s="10" customFormat="1" ht="13.5" customHeight="1">
      <c r="A154" s="22"/>
      <c r="B154" s="113" t="s">
        <v>14</v>
      </c>
      <c r="C154" s="113"/>
      <c r="D154" s="29"/>
      <c r="E154" s="78">
        <f>E148</f>
        <v>6.85</v>
      </c>
      <c r="F154" s="78">
        <f>F148</f>
        <v>3.3</v>
      </c>
      <c r="G154" s="78">
        <f>G148</f>
        <v>1.25</v>
      </c>
      <c r="H154" s="78">
        <f>H148</f>
        <v>2.09</v>
      </c>
      <c r="I154" s="78">
        <f>I148</f>
        <v>0.21</v>
      </c>
      <c r="J154" s="72"/>
      <c r="K154" s="72"/>
      <c r="L154" s="12"/>
    </row>
    <row r="155" spans="1:12" ht="13.5" customHeight="1">
      <c r="A155" s="17"/>
      <c r="B155" s="121" t="s">
        <v>55</v>
      </c>
      <c r="C155" s="122"/>
      <c r="D155" s="45" t="s">
        <v>15</v>
      </c>
      <c r="E155" s="64">
        <f>E141+E148</f>
        <v>8.805</v>
      </c>
      <c r="F155" s="64">
        <f>F141+F148</f>
        <v>5.255</v>
      </c>
      <c r="G155" s="64">
        <f>G141+G148</f>
        <v>1.25</v>
      </c>
      <c r="H155" s="64">
        <f>H141+H148</f>
        <v>2.09</v>
      </c>
      <c r="I155" s="64">
        <f>I141+I148</f>
        <v>0.21</v>
      </c>
      <c r="J155" s="64"/>
      <c r="K155" s="64"/>
      <c r="L155" s="48"/>
    </row>
    <row r="156" spans="1:12" ht="13.5" customHeight="1">
      <c r="A156" s="17"/>
      <c r="B156" s="123"/>
      <c r="C156" s="124"/>
      <c r="D156" s="45" t="s">
        <v>9</v>
      </c>
      <c r="E156" s="64"/>
      <c r="F156" s="64"/>
      <c r="G156" s="64"/>
      <c r="H156" s="64"/>
      <c r="I156" s="64"/>
      <c r="J156" s="64"/>
      <c r="K156" s="64"/>
      <c r="L156" s="48"/>
    </row>
    <row r="157" spans="1:12" ht="13.5" customHeight="1">
      <c r="A157" s="17"/>
      <c r="B157" s="125"/>
      <c r="C157" s="124"/>
      <c r="D157" s="45" t="s">
        <v>16</v>
      </c>
      <c r="E157" s="64"/>
      <c r="F157" s="64"/>
      <c r="G157" s="64"/>
      <c r="H157" s="64"/>
      <c r="I157" s="64"/>
      <c r="J157" s="64"/>
      <c r="K157" s="64"/>
      <c r="L157" s="48"/>
    </row>
    <row r="158" spans="1:12" ht="13.5" customHeight="1">
      <c r="A158" s="14"/>
      <c r="B158" s="123"/>
      <c r="C158" s="124"/>
      <c r="D158" s="45" t="s">
        <v>11</v>
      </c>
      <c r="E158" s="64"/>
      <c r="F158" s="64"/>
      <c r="G158" s="64"/>
      <c r="H158" s="64"/>
      <c r="I158" s="64"/>
      <c r="J158" s="64"/>
      <c r="K158" s="64"/>
      <c r="L158" s="48"/>
    </row>
    <row r="159" spans="1:12" ht="13.5" customHeight="1">
      <c r="A159" s="14"/>
      <c r="B159" s="123"/>
      <c r="C159" s="124"/>
      <c r="D159" s="45" t="s">
        <v>12</v>
      </c>
      <c r="E159" s="64"/>
      <c r="F159" s="64"/>
      <c r="G159" s="64"/>
      <c r="H159" s="64"/>
      <c r="I159" s="64"/>
      <c r="J159" s="64"/>
      <c r="K159" s="64"/>
      <c r="L159" s="48"/>
    </row>
    <row r="160" spans="1:12" ht="13.5" customHeight="1">
      <c r="A160" s="14"/>
      <c r="B160" s="126"/>
      <c r="C160" s="127"/>
      <c r="D160" s="45" t="s">
        <v>13</v>
      </c>
      <c r="E160" s="64"/>
      <c r="F160" s="64"/>
      <c r="G160" s="64"/>
      <c r="H160" s="64"/>
      <c r="I160" s="64"/>
      <c r="J160" s="64"/>
      <c r="K160" s="64"/>
      <c r="L160" s="48"/>
    </row>
    <row r="161" spans="1:12" ht="13.5" customHeight="1">
      <c r="A161" s="19"/>
      <c r="B161" s="119" t="s">
        <v>18</v>
      </c>
      <c r="C161" s="120"/>
      <c r="D161" s="49"/>
      <c r="E161" s="85">
        <f>E147+E154</f>
        <v>8.805</v>
      </c>
      <c r="F161" s="85">
        <f>F147+F154</f>
        <v>5.255</v>
      </c>
      <c r="G161" s="85">
        <f>G147+G154</f>
        <v>1.25</v>
      </c>
      <c r="H161" s="85">
        <f>H147+H154</f>
        <v>2.09</v>
      </c>
      <c r="I161" s="85">
        <f>I147+I154</f>
        <v>0.21</v>
      </c>
      <c r="J161" s="50"/>
      <c r="K161" s="51"/>
      <c r="L161" s="48"/>
    </row>
    <row r="162" spans="1:15" s="94" customFormat="1" ht="15.75" customHeight="1">
      <c r="A162" s="96"/>
      <c r="B162" s="128" t="s">
        <v>19</v>
      </c>
      <c r="C162" s="129"/>
      <c r="D162" s="86" t="s">
        <v>15</v>
      </c>
      <c r="E162" s="92">
        <f>E25+E54+E76+E133+E155</f>
        <v>107.059</v>
      </c>
      <c r="F162" s="92">
        <f aca="true" t="shared" si="23" ref="F162:J163">F25+F54+F76+F133+F155</f>
        <v>5.255</v>
      </c>
      <c r="G162" s="92">
        <f t="shared" si="23"/>
        <v>1.254</v>
      </c>
      <c r="H162" s="92">
        <f t="shared" si="23"/>
        <v>3.1399999999999997</v>
      </c>
      <c r="I162" s="92">
        <f t="shared" si="23"/>
        <v>77.11</v>
      </c>
      <c r="J162" s="92">
        <f t="shared" si="23"/>
        <v>20.3</v>
      </c>
      <c r="K162" s="92"/>
      <c r="L162" s="116"/>
      <c r="M162" s="93"/>
      <c r="N162" s="93"/>
      <c r="O162" s="93"/>
    </row>
    <row r="163" spans="1:15" s="94" customFormat="1" ht="15.75" customHeight="1">
      <c r="A163" s="96"/>
      <c r="B163" s="130"/>
      <c r="C163" s="131"/>
      <c r="D163" s="86" t="s">
        <v>9</v>
      </c>
      <c r="E163" s="92">
        <f aca="true" t="shared" si="24" ref="E163:K168">E26+E55+E77+E134+E156</f>
        <v>399.786</v>
      </c>
      <c r="F163" s="92">
        <f t="shared" si="23"/>
        <v>5.79</v>
      </c>
      <c r="G163" s="92">
        <f t="shared" si="24"/>
        <v>16.618000000000002</v>
      </c>
      <c r="H163" s="92">
        <f t="shared" si="24"/>
        <v>18.468</v>
      </c>
      <c r="I163" s="92">
        <f t="shared" si="24"/>
        <v>18.61</v>
      </c>
      <c r="J163" s="92">
        <f t="shared" si="24"/>
        <v>340.3</v>
      </c>
      <c r="K163" s="92"/>
      <c r="L163" s="117"/>
      <c r="M163" s="93"/>
      <c r="N163" s="93"/>
      <c r="O163" s="93"/>
    </row>
    <row r="164" spans="1:15" s="94" customFormat="1" ht="15.75" customHeight="1">
      <c r="A164" s="96"/>
      <c r="B164" s="132"/>
      <c r="C164" s="131"/>
      <c r="D164" s="86" t="s">
        <v>16</v>
      </c>
      <c r="E164" s="92">
        <f t="shared" si="24"/>
        <v>219.70000000000002</v>
      </c>
      <c r="F164" s="92"/>
      <c r="G164" s="92">
        <f t="shared" si="24"/>
        <v>15.018</v>
      </c>
      <c r="H164" s="92">
        <f t="shared" si="24"/>
        <v>15.082</v>
      </c>
      <c r="I164" s="92">
        <f t="shared" si="24"/>
        <v>119.1</v>
      </c>
      <c r="J164" s="92">
        <f t="shared" si="24"/>
        <v>70</v>
      </c>
      <c r="K164" s="92">
        <f t="shared" si="24"/>
        <v>0.5</v>
      </c>
      <c r="L164" s="117"/>
      <c r="M164" s="93"/>
      <c r="N164" s="93"/>
      <c r="O164" s="93"/>
    </row>
    <row r="165" spans="1:18" s="95" customFormat="1" ht="12.75" customHeight="1">
      <c r="A165" s="96"/>
      <c r="B165" s="130"/>
      <c r="C165" s="131"/>
      <c r="D165" s="87" t="s">
        <v>17</v>
      </c>
      <c r="E165" s="92">
        <f t="shared" si="24"/>
        <v>146.75</v>
      </c>
      <c r="F165" s="92"/>
      <c r="G165" s="92">
        <f t="shared" si="24"/>
        <v>15</v>
      </c>
      <c r="H165" s="92">
        <f t="shared" si="24"/>
        <v>5.05</v>
      </c>
      <c r="I165" s="92">
        <f t="shared" si="24"/>
        <v>48</v>
      </c>
      <c r="J165" s="92">
        <f t="shared" si="24"/>
        <v>78</v>
      </c>
      <c r="K165" s="92">
        <f t="shared" si="24"/>
        <v>0.7</v>
      </c>
      <c r="L165" s="117"/>
      <c r="M165" s="8"/>
      <c r="N165" s="8"/>
      <c r="O165" s="8"/>
      <c r="P165" s="8"/>
      <c r="Q165" s="8"/>
      <c r="R165" s="8"/>
    </row>
    <row r="166" spans="1:18" s="95" customFormat="1" ht="12.75">
      <c r="A166" s="96"/>
      <c r="B166" s="130"/>
      <c r="C166" s="131"/>
      <c r="D166" s="86" t="s">
        <v>12</v>
      </c>
      <c r="E166" s="92">
        <f t="shared" si="24"/>
        <v>43.3</v>
      </c>
      <c r="F166" s="92"/>
      <c r="G166" s="92">
        <f t="shared" si="24"/>
        <v>15</v>
      </c>
      <c r="H166" s="92">
        <f t="shared" si="24"/>
        <v>5.075</v>
      </c>
      <c r="I166" s="92">
        <f t="shared" si="24"/>
        <v>12</v>
      </c>
      <c r="J166" s="92">
        <f t="shared" si="24"/>
        <v>10</v>
      </c>
      <c r="K166" s="92">
        <f t="shared" si="24"/>
        <v>1.225</v>
      </c>
      <c r="L166" s="117"/>
      <c r="M166" s="8"/>
      <c r="N166" s="8"/>
      <c r="O166" s="8"/>
      <c r="P166" s="8"/>
      <c r="Q166" s="8"/>
      <c r="R166" s="8"/>
    </row>
    <row r="167" spans="1:18" s="95" customFormat="1" ht="12.75">
      <c r="A167" s="96"/>
      <c r="B167" s="130"/>
      <c r="C167" s="131"/>
      <c r="D167" s="86" t="s">
        <v>13</v>
      </c>
      <c r="E167" s="92">
        <f t="shared" si="24"/>
        <v>10.55</v>
      </c>
      <c r="F167" s="92"/>
      <c r="G167" s="92">
        <f t="shared" si="24"/>
        <v>0</v>
      </c>
      <c r="H167" s="92">
        <f t="shared" si="24"/>
        <v>0.05</v>
      </c>
      <c r="I167" s="92">
        <f t="shared" si="24"/>
        <v>0</v>
      </c>
      <c r="J167" s="92">
        <f t="shared" si="24"/>
        <v>10</v>
      </c>
      <c r="K167" s="92">
        <f t="shared" si="24"/>
        <v>0.5</v>
      </c>
      <c r="L167" s="117"/>
      <c r="M167" s="8"/>
      <c r="N167" s="8"/>
      <c r="O167" s="8"/>
      <c r="P167" s="8"/>
      <c r="Q167" s="8"/>
      <c r="R167" s="8"/>
    </row>
    <row r="168" spans="1:18" s="95" customFormat="1" ht="18.75" customHeight="1">
      <c r="A168" s="97"/>
      <c r="B168" s="114" t="s">
        <v>18</v>
      </c>
      <c r="C168" s="115"/>
      <c r="D168" s="88"/>
      <c r="E168" s="92">
        <f t="shared" si="24"/>
        <v>927.145</v>
      </c>
      <c r="F168" s="92">
        <f t="shared" si="24"/>
        <v>11.045</v>
      </c>
      <c r="G168" s="92">
        <f t="shared" si="24"/>
        <v>62.89</v>
      </c>
      <c r="H168" s="92">
        <f t="shared" si="24"/>
        <v>46.864999999999995</v>
      </c>
      <c r="I168" s="92">
        <f t="shared" si="24"/>
        <v>274.82</v>
      </c>
      <c r="J168" s="92">
        <f t="shared" si="24"/>
        <v>528.6</v>
      </c>
      <c r="K168" s="92">
        <f t="shared" si="24"/>
        <v>2.925</v>
      </c>
      <c r="L168" s="118"/>
      <c r="M168" s="8"/>
      <c r="N168" s="8"/>
      <c r="O168" s="8"/>
      <c r="P168" s="8"/>
      <c r="Q168" s="8"/>
      <c r="R168" s="8"/>
    </row>
    <row r="169" spans="13:15" ht="12.75">
      <c r="M169" s="7"/>
      <c r="N169" s="7"/>
      <c r="O169" s="7"/>
    </row>
    <row r="170" spans="13:15" ht="12.75">
      <c r="M170" s="7"/>
      <c r="N170" s="7"/>
      <c r="O170" s="7"/>
    </row>
    <row r="171" spans="13:15" ht="12.75">
      <c r="M171" s="7"/>
      <c r="N171" s="7"/>
      <c r="O171" s="7"/>
    </row>
  </sheetData>
  <sheetProtection/>
  <mergeCells count="70">
    <mergeCell ref="B154:C154"/>
    <mergeCell ref="B119:C124"/>
    <mergeCell ref="B2:L2"/>
    <mergeCell ref="B11:C16"/>
    <mergeCell ref="L11:L16"/>
    <mergeCell ref="B17:C17"/>
    <mergeCell ref="B3:C4"/>
    <mergeCell ref="B10:L10"/>
    <mergeCell ref="D3:D4"/>
    <mergeCell ref="B18:C23"/>
    <mergeCell ref="B147:C147"/>
    <mergeCell ref="B148:C153"/>
    <mergeCell ref="B140:L140"/>
    <mergeCell ref="L3:L4"/>
    <mergeCell ref="L148:L153"/>
    <mergeCell ref="L98:L103"/>
    <mergeCell ref="L112:L117"/>
    <mergeCell ref="L18:L23"/>
    <mergeCell ref="L91:L96"/>
    <mergeCell ref="L84:L89"/>
    <mergeCell ref="B24:C24"/>
    <mergeCell ref="B25:C30"/>
    <mergeCell ref="B31:C31"/>
    <mergeCell ref="B90:C90"/>
    <mergeCell ref="B54:C59"/>
    <mergeCell ref="B62:C67"/>
    <mergeCell ref="B40:C45"/>
    <mergeCell ref="B75:C75"/>
    <mergeCell ref="B47:C52"/>
    <mergeCell ref="B33:C38"/>
    <mergeCell ref="L141:L146"/>
    <mergeCell ref="B32:L32"/>
    <mergeCell ref="B118:C118"/>
    <mergeCell ref="B139:C139"/>
    <mergeCell ref="B104:C104"/>
    <mergeCell ref="B141:C146"/>
    <mergeCell ref="B82:C82"/>
    <mergeCell ref="B83:L83"/>
    <mergeCell ref="B76:C81"/>
    <mergeCell ref="L33:L38"/>
    <mergeCell ref="B39:C39"/>
    <mergeCell ref="L62:L67"/>
    <mergeCell ref="B68:C68"/>
    <mergeCell ref="L47:L52"/>
    <mergeCell ref="B46:C46"/>
    <mergeCell ref="L40:L45"/>
    <mergeCell ref="B125:C125"/>
    <mergeCell ref="B126:C131"/>
    <mergeCell ref="L126:L131"/>
    <mergeCell ref="B53:C53"/>
    <mergeCell ref="B84:C89"/>
    <mergeCell ref="B91:C96"/>
    <mergeCell ref="B61:L61"/>
    <mergeCell ref="B60:C60"/>
    <mergeCell ref="B69:C74"/>
    <mergeCell ref="L69:L74"/>
    <mergeCell ref="B97:C97"/>
    <mergeCell ref="B98:C103"/>
    <mergeCell ref="B112:C117"/>
    <mergeCell ref="B105:C110"/>
    <mergeCell ref="L105:L110"/>
    <mergeCell ref="B111:C111"/>
    <mergeCell ref="B168:C168"/>
    <mergeCell ref="L162:L168"/>
    <mergeCell ref="B132:C132"/>
    <mergeCell ref="B161:C161"/>
    <mergeCell ref="B155:C160"/>
    <mergeCell ref="B133:C138"/>
    <mergeCell ref="B162:C167"/>
    <mergeCell ref="L119:L124"/>
  </mergeCells>
  <printOptions/>
  <pageMargins left="0.5511811023622047" right="0.5511811023622047" top="0.5118110236220472" bottom="0.1968503937007874" header="0.5118110236220472" footer="0.2362204724409449"/>
  <pageSetup horizontalDpi="600" verticalDpi="600" orientation="landscape" paperSize="9" scale="82" r:id="rId1"/>
  <rowBreaks count="3" manualBreakCount="3">
    <brk id="83" max="11" man="1"/>
    <brk id="120" max="11" man="1"/>
    <brk id="14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K63"/>
  <sheetViews>
    <sheetView tabSelected="1" zoomScalePageLayoutView="0" workbookViewId="0" topLeftCell="A1">
      <selection activeCell="A30" sqref="A30"/>
    </sheetView>
  </sheetViews>
  <sheetFormatPr defaultColWidth="9.00390625" defaultRowHeight="12.75"/>
  <cols>
    <col min="1" max="1" width="28.375" style="0" customWidth="1"/>
  </cols>
  <sheetData>
    <row r="3" spans="2:11" ht="12.75"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ht="12.75">
      <c r="A4" s="102"/>
    </row>
    <row r="5" spans="1:11" ht="12.7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12.7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12.75">
      <c r="A7" s="101"/>
      <c r="B7" s="99"/>
      <c r="C7" s="99"/>
      <c r="D7" s="99"/>
      <c r="E7" s="99"/>
      <c r="F7" s="99"/>
      <c r="G7" s="99"/>
      <c r="H7" s="99"/>
      <c r="I7" s="99"/>
      <c r="J7" s="99"/>
      <c r="K7" s="99"/>
    </row>
    <row r="10" spans="2:8" ht="12.75">
      <c r="B10" s="103"/>
      <c r="C10" s="103"/>
      <c r="D10" s="103"/>
      <c r="E10" s="103"/>
      <c r="F10" s="103"/>
      <c r="G10" s="103"/>
      <c r="H10" s="103"/>
    </row>
    <row r="11" spans="2:8" ht="12.75">
      <c r="B11" s="103"/>
      <c r="C11" s="103"/>
      <c r="D11" s="103"/>
      <c r="E11" s="103"/>
      <c r="F11" s="103"/>
      <c r="G11" s="103"/>
      <c r="H11" s="103"/>
    </row>
    <row r="12" spans="2:8" ht="12.75">
      <c r="B12" s="103"/>
      <c r="C12" s="103"/>
      <c r="D12" s="103"/>
      <c r="E12" s="103"/>
      <c r="F12" s="103"/>
      <c r="G12" s="103"/>
      <c r="H12" s="103"/>
    </row>
    <row r="13" spans="1:8" ht="26.25" customHeight="1">
      <c r="A13" s="104"/>
      <c r="B13" s="103"/>
      <c r="C13" s="103"/>
      <c r="D13" s="103"/>
      <c r="E13" s="103"/>
      <c r="F13" s="103"/>
      <c r="G13" s="103"/>
      <c r="H13" s="103"/>
    </row>
    <row r="14" spans="2:11" ht="12.75"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6" ht="12.75">
      <c r="A16" s="102"/>
    </row>
    <row r="17" ht="12.75">
      <c r="A17" s="105"/>
    </row>
    <row r="18" spans="1:8" ht="12.75">
      <c r="A18" s="99"/>
      <c r="B18" s="99"/>
      <c r="C18" s="99"/>
      <c r="D18" s="99"/>
      <c r="E18" s="99"/>
      <c r="F18" s="99"/>
      <c r="G18" s="99"/>
      <c r="H18" s="99"/>
    </row>
    <row r="19" spans="1:8" ht="12.75">
      <c r="A19" s="99"/>
      <c r="B19" s="99"/>
      <c r="C19" s="99"/>
      <c r="D19" s="99"/>
      <c r="E19" s="99"/>
      <c r="F19" s="99"/>
      <c r="G19" s="99"/>
      <c r="H19" s="99"/>
    </row>
    <row r="20" ht="12.75">
      <c r="A20" s="101"/>
    </row>
    <row r="21" ht="12.75">
      <c r="A21" s="105"/>
    </row>
    <row r="22" ht="12.75">
      <c r="A22" s="99"/>
    </row>
    <row r="23" ht="12.75">
      <c r="A23" s="99"/>
    </row>
    <row r="28" ht="12.75">
      <c r="A28" s="100"/>
    </row>
    <row r="29" ht="12.75">
      <c r="A29" s="100"/>
    </row>
    <row r="33" ht="12.75">
      <c r="A33" s="102"/>
    </row>
    <row r="34" spans="1:8" ht="12.75">
      <c r="A34" s="99"/>
      <c r="B34" s="99"/>
      <c r="C34" s="99"/>
      <c r="D34" s="99"/>
      <c r="E34" s="99"/>
      <c r="F34" s="99"/>
      <c r="G34" s="99"/>
      <c r="H34" s="99"/>
    </row>
    <row r="35" spans="1:8" ht="12.75">
      <c r="A35" s="99"/>
      <c r="B35" s="99"/>
      <c r="C35" s="99"/>
      <c r="D35" s="99"/>
      <c r="E35" s="99"/>
      <c r="F35" s="99"/>
      <c r="G35" s="99"/>
      <c r="H35" s="99"/>
    </row>
    <row r="36" ht="12.75">
      <c r="A36" s="101"/>
    </row>
    <row r="42" spans="1:10" ht="12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</row>
    <row r="44" ht="12.75">
      <c r="A44" s="102"/>
    </row>
    <row r="45" spans="1:8" ht="12.75">
      <c r="A45" s="107"/>
      <c r="B45" s="107"/>
      <c r="C45" s="107"/>
      <c r="D45" s="107"/>
      <c r="E45" s="107"/>
      <c r="F45" s="107"/>
      <c r="G45" s="107"/>
      <c r="H45" s="107"/>
    </row>
    <row r="46" spans="1:8" ht="12.75">
      <c r="A46" s="99"/>
      <c r="B46" s="99"/>
      <c r="C46" s="99"/>
      <c r="D46" s="99"/>
      <c r="E46" s="99"/>
      <c r="F46" s="99"/>
      <c r="G46" s="99"/>
      <c r="H46" s="99"/>
    </row>
    <row r="47" spans="1:8" ht="12.75">
      <c r="A47" s="99"/>
      <c r="B47" s="99"/>
      <c r="C47" s="99"/>
      <c r="D47" s="99"/>
      <c r="E47" s="99"/>
      <c r="F47" s="99"/>
      <c r="G47" s="99"/>
      <c r="H47" s="99"/>
    </row>
    <row r="48" ht="12.75">
      <c r="A48" s="101"/>
    </row>
    <row r="53" spans="1:10" ht="12.75">
      <c r="A53" s="102"/>
      <c r="B53" s="102"/>
      <c r="C53" s="102"/>
      <c r="D53" s="102"/>
      <c r="E53" s="102"/>
      <c r="F53" s="102"/>
      <c r="G53" s="102"/>
      <c r="H53" s="102"/>
      <c r="I53" s="102"/>
      <c r="J53" s="102"/>
    </row>
    <row r="55" ht="12.75">
      <c r="A55" s="102"/>
    </row>
    <row r="56" ht="12.75">
      <c r="A56" s="99"/>
    </row>
    <row r="57" ht="12.75">
      <c r="A57" s="99"/>
    </row>
    <row r="58" ht="12.75">
      <c r="A58" s="101"/>
    </row>
    <row r="63" spans="1:8" ht="12.75">
      <c r="A63" s="102"/>
      <c r="B63" s="108"/>
      <c r="C63" s="108"/>
      <c r="D63" s="108"/>
      <c r="E63" s="108"/>
      <c r="F63" s="108"/>
      <c r="G63" s="108"/>
      <c r="H63" s="10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F12" sqref="F12"/>
    </sheetView>
  </sheetViews>
  <sheetFormatPr defaultColWidth="9.00390625" defaultRowHeight="12.75"/>
  <sheetData>
    <row r="1" spans="1:10" ht="12.75">
      <c r="A1" s="163"/>
      <c r="B1" s="164"/>
      <c r="C1" s="1"/>
      <c r="D1" s="1"/>
      <c r="E1" s="2"/>
      <c r="F1" s="2"/>
      <c r="G1" s="2"/>
      <c r="H1" s="2"/>
      <c r="I1" s="2"/>
      <c r="J1" s="2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Lyudmila Zalkind</dc:creator>
  <cp:keywords/>
  <dc:description/>
  <cp:lastModifiedBy>Admin</cp:lastModifiedBy>
  <cp:lastPrinted>2010-05-06T13:58:31Z</cp:lastPrinted>
  <dcterms:created xsi:type="dcterms:W3CDTF">2010-01-23T11:57:32Z</dcterms:created>
  <dcterms:modified xsi:type="dcterms:W3CDTF">2010-05-07T08:10:55Z</dcterms:modified>
  <cp:category/>
  <cp:version/>
  <cp:contentType/>
  <cp:contentStatus/>
</cp:coreProperties>
</file>