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" windowWidth="15192" windowHeight="7572" activeTab="0"/>
  </bookViews>
  <sheets>
    <sheet name="функц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<sst xmlns="http://schemas.openxmlformats.org/spreadsheetml/2006/main" count="176" uniqueCount="70">
  <si>
    <t>Сельское хозяйство и рыболовство</t>
  </si>
  <si>
    <t>06</t>
  </si>
  <si>
    <t>в %</t>
  </si>
  <si>
    <t>Другие вопросы в области социальной политики</t>
  </si>
  <si>
    <t>Благоустройство</t>
  </si>
  <si>
    <t>Дорожное хозяйство (дорожные фонды)</t>
  </si>
  <si>
    <t>Жилищное хозяйство</t>
  </si>
  <si>
    <t>Дополнительное образование детей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</si>
  <si>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</si>
  <si>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</si>
  <si>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</si>
  <si>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</si>
  <si>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</si>
  <si>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</si>
  <si>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</si>
  <si>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</si>
  <si>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</si>
  <si>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</si>
  <si>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</si>
  <si>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</si>
  <si>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</si>
  <si>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</si>
  <si>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</si>
  <si>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</si>
  <si>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</si>
  <si>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</si>
  <si>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</si>
  <si>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</si>
  <si>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</si>
  <si>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</si>
  <si>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</si>
  <si>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</si>
  <si>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</si>
  <si>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</si>
  <si>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</si>
  <si>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Национальная экономика</t>
  </si>
  <si>
    <t>11</t>
  </si>
  <si>
    <t>Код администратора</t>
  </si>
  <si>
    <t>019</t>
  </si>
  <si>
    <t>14</t>
  </si>
  <si>
    <t>Другие вопросы в области национальной экономики</t>
  </si>
  <si>
    <t>13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</si>
  <si>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</si>
  <si>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</si>
  <si>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</si>
  <si>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</si>
  <si>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</si>
  <si>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</si>
  <si>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</si>
  <si>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</si>
  <si>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</si>
  <si>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</si>
  <si>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Молодежная политика и оздоровление детей</t>
  </si>
  <si>
    <t xml:space="preserve"> </t>
  </si>
  <si>
    <t>Судебная система</t>
  </si>
  <si>
    <t>Резервные фонды</t>
  </si>
  <si>
    <t>Прочие межбюджетные трансферты общего характера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</si>
  <si>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</si>
  <si>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</si>
  <si>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</si>
  <si>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Физическая культура</t>
  </si>
  <si>
    <t>Спорт высших достижений</t>
  </si>
  <si>
    <t>Исполнено за 1 квартал 2021 г.</t>
  </si>
  <si>
    <t>Массовый спорт</t>
  </si>
  <si>
    <t>Другие вопросы в области жилищно-коммунального хозяйства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</si>
  <si>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</si>
  <si>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</si>
  <si>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Исполнение бюджета муниципального образования "Суоярвский район" по разделам и подразделам классификации расходов бюджетов за 1 квартал  2022 год</t>
  </si>
  <si>
    <t>Утверждено на 2022 год</t>
  </si>
  <si>
    <t>Исполнено за 1 квартал 2022 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</si>
</sst>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32" borderId="11" xfId="0" applyNumberFormat="1" applyFont="1" applyFill="1" applyBorder="1" applyAlignment="1" applyProtection="1">
      <alignment horizontal="center" vertical="center" wrapText="1"/>
      <protection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 applyProtection="1">
      <alignment horizontal="center" vertical="center"/>
      <protection locked="0"/>
    </xf>
    <xf numFmtId="0" fontId="7" fillId="32" borderId="13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 applyProtection="1">
      <alignment horizontal="center" vertical="center"/>
      <protection/>
    </xf>
    <xf numFmtId="49" fontId="7" fillId="32" borderId="14" xfId="0" applyNumberFormat="1" applyFont="1" applyFill="1" applyBorder="1" applyAlignment="1" applyProtection="1">
      <alignment horizontal="center" vertical="center"/>
      <protection locked="0"/>
    </xf>
    <xf numFmtId="4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32" borderId="12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12" xfId="0" applyNumberFormat="1" applyFont="1" applyFill="1" applyBorder="1" applyAlignment="1" applyProtection="1">
      <alignment horizontal="center" vertical="center"/>
      <protection locked="0"/>
    </xf>
    <xf numFmtId="49" fontId="7" fillId="32" borderId="13" xfId="0" applyNumberFormat="1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8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9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9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9" fillId="0" borderId="31" xfId="0" applyNumberFormat="1" applyFont="1" applyFill="1" applyBorder="1" applyAlignment="1" applyProtection="1">
      <alignment horizontal="center" vertical="center" textRotation="90" wrapText="1"/>
      <protection/>
    </xf>
    <xf numFmtId="3" fontId="29" fillId="32" borderId="32" xfId="0" applyNumberFormat="1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left" vertical="top" wrapText="1"/>
    </xf>
    <xf numFmtId="49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24" xfId="0" applyNumberFormat="1" applyFont="1" applyFill="1" applyBorder="1" applyAlignment="1">
      <alignment horizontal="center" vertical="center"/>
    </xf>
    <xf numFmtId="49" fontId="5" fillId="32" borderId="26" xfId="0" applyNumberFormat="1" applyFont="1" applyFill="1" applyBorder="1" applyAlignment="1">
      <alignment horizontal="center" vertical="center"/>
    </xf>
    <xf numFmtId="49" fontId="5" fillId="32" borderId="28" xfId="0" applyNumberFormat="1" applyFont="1" applyFill="1" applyBorder="1" applyAlignment="1">
      <alignment horizontal="center" vertical="center"/>
    </xf>
    <xf numFmtId="4" fontId="5" fillId="32" borderId="24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14" xfId="0" applyNumberFormat="1" applyFont="1" applyFill="1" applyBorder="1" applyAlignment="1" applyProtection="1">
      <alignment horizontal="center" vertical="center"/>
      <protection locked="0"/>
    </xf>
    <xf numFmtId="4" fontId="5" fillId="32" borderId="10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 applyProtection="1">
      <alignment horizontal="center" vertical="center"/>
      <protection locked="0"/>
    </xf>
    <xf numFmtId="49" fontId="8" fillId="32" borderId="12" xfId="0" applyNumberFormat="1" applyFont="1" applyFill="1" applyBorder="1" applyAlignment="1" applyProtection="1">
      <alignment horizontal="center" vertical="center"/>
      <protection locked="0"/>
    </xf>
    <xf numFmtId="0" fontId="8" fillId="32" borderId="13" xfId="0" applyFont="1" applyFill="1" applyBorder="1" applyAlignment="1">
      <alignment horizontal="left" vertical="top" wrapText="1"/>
    </xf>
    <xf numFmtId="49" fontId="8" fillId="32" borderId="14" xfId="0" applyNumberFormat="1" applyFont="1" applyFill="1" applyBorder="1" applyAlignment="1" applyProtection="1">
      <alignment horizontal="center" vertical="top"/>
      <protection locked="0"/>
    </xf>
    <xf numFmtId="49" fontId="8" fillId="32" borderId="10" xfId="0" applyNumberFormat="1" applyFont="1" applyFill="1" applyBorder="1" applyAlignment="1" applyProtection="1">
      <alignment horizontal="center" vertical="top"/>
      <protection locked="0"/>
    </xf>
    <xf numFmtId="0" fontId="5" fillId="32" borderId="13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center" vertical="center"/>
      <protection locked="0"/>
    </xf>
    <xf numFmtId="49" fontId="11" fillId="32" borderId="14" xfId="0" applyNumberFormat="1" applyFont="1" applyFill="1" applyBorder="1" applyAlignment="1" applyProtection="1">
      <alignment horizontal="center" vertical="center"/>
      <protection locked="0"/>
    </xf>
    <xf numFmtId="49" fontId="9" fillId="32" borderId="12" xfId="0" applyNumberFormat="1" applyFont="1" applyFill="1" applyBorder="1" applyAlignment="1" applyProtection="1">
      <alignment horizontal="center" vertical="center"/>
      <protection locked="0"/>
    </xf>
    <xf numFmtId="49" fontId="11" fillId="32" borderId="10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34" xfId="0" applyFont="1" applyFill="1" applyBorder="1" applyAlignment="1" applyProtection="1">
      <alignment horizontal="right" vertical="top" wrapText="1"/>
      <protection/>
    </xf>
    <xf numFmtId="49" fontId="5" fillId="32" borderId="35" xfId="0" applyNumberFormat="1" applyFont="1" applyFill="1" applyBorder="1" applyAlignment="1" applyProtection="1">
      <alignment horizontal="center" vertical="center" wrapText="1"/>
      <protection/>
    </xf>
    <xf numFmtId="49" fontId="5" fillId="32" borderId="36" xfId="0" applyNumberFormat="1" applyFont="1" applyFill="1" applyBorder="1" applyAlignment="1">
      <alignment horizontal="center" vertical="center"/>
    </xf>
    <xf numFmtId="49" fontId="5" fillId="32" borderId="37" xfId="0" applyNumberFormat="1" applyFont="1" applyFill="1" applyBorder="1" applyAlignment="1">
      <alignment horizontal="center" vertical="center"/>
    </xf>
    <xf numFmtId="49" fontId="5" fillId="32" borderId="38" xfId="0" applyNumberFormat="1" applyFont="1" applyFill="1" applyBorder="1" applyAlignment="1">
      <alignment horizontal="center" vertical="center"/>
    </xf>
    <xf numFmtId="4" fontId="5" fillId="32" borderId="36" xfId="0" applyNumberFormat="1" applyFont="1" applyFill="1" applyBorder="1" applyAlignment="1">
      <alignment horizontal="center" vertical="center"/>
    </xf>
    <xf numFmtId="3" fontId="29" fillId="32" borderId="39" xfId="0" applyNumberFormat="1" applyFont="1" applyFill="1" applyBorder="1" applyAlignment="1">
      <alignment horizontal="center" vertical="center" wrapText="1"/>
    </xf>
  </cellXfs>
  <cellStyles count="5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Followed Hyperlink" xfId="514"/>
    <cellStyle name="Плохой" xfId="515"/>
    <cellStyle name="Пояснение" xfId="516"/>
    <cellStyle name="Примечание" xfId="517"/>
    <cellStyle name="Percent" xfId="518"/>
    <cellStyle name="Связанная ячейка" xfId="519"/>
    <cellStyle name="Текст предупреждения" xfId="520"/>
    <cellStyle name="Comma" xfId="521"/>
    <cellStyle name="Comma [0]" xfId="522"/>
    <cellStyle name="Хороший" xfId="5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8"/>
  <sheetViews>
    <sheetView tabSelected="1" view="pageBreakPreview" zoomScaleSheetLayoutView="100" zoomScalePageLayoutView="0" workbookViewId="0" topLeftCell="A40">
      <selection activeCell="I20" sqref="I20"/>
    </sheetView>
  </sheetViews>
  <sheetFormatPr defaultColWidth="9.125" defaultRowHeight="12.75"/>
  <cols>
    <col min="1" max="1" width="39.875" style="1" customWidth="1"/>
    <col min="2" max="2" width="6.50390625" style="1" customWidth="1"/>
    <col min="3" max="3" width="6.875" style="1" customWidth="1"/>
    <col min="4" max="4" width="6.50390625" style="1" customWidth="1"/>
    <col min="5" max="5" width="12.50390625" style="1" hidden="1" customWidth="1"/>
    <col min="6" max="6" width="8.00390625" style="1" hidden="1" customWidth="1"/>
    <col min="7" max="7" width="14.625" style="1" customWidth="1"/>
    <col min="8" max="8" width="17.00390625" style="1" customWidth="1"/>
    <col min="9" max="9" width="15.375" style="1" customWidth="1"/>
    <col min="10" max="10" width="7.50390625" style="1" customWidth="1"/>
    <col min="11" max="11" width="13.50390625" style="1" customWidth="1"/>
    <col min="12" max="12" width="13.875" style="1" bestFit="1" customWidth="1"/>
    <col min="13" max="16384" width="9.125" style="1" customWidth="1"/>
  </cols>
  <sheetData>
    <row r="1" spans="9:10" ht="12.75">
      <c r="I1" s="2"/>
      <c r="J1" s="2"/>
    </row>
    <row r="2" spans="8:10" ht="12.75">
      <c r="H2" s="24"/>
      <c r="I2" s="24"/>
      <c r="J2" s="24"/>
    </row>
    <row r="3" spans="1:10" ht="31.5" customHeight="1" thickBot="1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32" t="s">
        <v>8</v>
      </c>
      <c r="B4" s="47" t="s">
        <v>37</v>
      </c>
      <c r="C4" s="35" t="s">
        <v>9</v>
      </c>
      <c r="D4" s="38" t="s">
        <v>18</v>
      </c>
      <c r="E4" s="41" t="s">
        <v>27</v>
      </c>
      <c r="F4" s="44" t="s">
        <v>28</v>
      </c>
      <c r="G4" s="25" t="s">
        <v>62</v>
      </c>
      <c r="H4" s="25" t="s">
        <v>68</v>
      </c>
      <c r="I4" s="25" t="s">
        <v>69</v>
      </c>
      <c r="J4" s="28" t="s">
        <v>2</v>
      </c>
    </row>
    <row r="5" spans="1:10" ht="12.75">
      <c r="A5" s="33"/>
      <c r="B5" s="48"/>
      <c r="C5" s="36"/>
      <c r="D5" s="39"/>
      <c r="E5" s="42"/>
      <c r="F5" s="45"/>
      <c r="G5" s="26"/>
      <c r="H5" s="26"/>
      <c r="I5" s="26"/>
      <c r="J5" s="29"/>
    </row>
    <row r="6" spans="1:10" ht="12.75">
      <c r="A6" s="33"/>
      <c r="B6" s="48"/>
      <c r="C6" s="36"/>
      <c r="D6" s="39"/>
      <c r="E6" s="42"/>
      <c r="F6" s="45"/>
      <c r="G6" s="26"/>
      <c r="H6" s="26"/>
      <c r="I6" s="26"/>
      <c r="J6" s="29"/>
    </row>
    <row r="7" spans="1:10" ht="12.75">
      <c r="A7" s="33"/>
      <c r="B7" s="48"/>
      <c r="C7" s="36"/>
      <c r="D7" s="39"/>
      <c r="E7" s="42"/>
      <c r="F7" s="45"/>
      <c r="G7" s="26"/>
      <c r="H7" s="26"/>
      <c r="I7" s="26"/>
      <c r="J7" s="29"/>
    </row>
    <row r="8" spans="1:10" ht="12.75">
      <c r="A8" s="33"/>
      <c r="B8" s="48"/>
      <c r="C8" s="36"/>
      <c r="D8" s="39"/>
      <c r="E8" s="42"/>
      <c r="F8" s="45"/>
      <c r="G8" s="26"/>
      <c r="H8" s="26"/>
      <c r="I8" s="26"/>
      <c r="J8" s="29"/>
    </row>
    <row r="9" spans="1:10" ht="13.5" thickBot="1">
      <c r="A9" s="34"/>
      <c r="B9" s="49"/>
      <c r="C9" s="37"/>
      <c r="D9" s="40"/>
      <c r="E9" s="43"/>
      <c r="F9" s="46"/>
      <c r="G9" s="27"/>
      <c r="H9" s="27"/>
      <c r="I9" s="27"/>
      <c r="J9" s="30"/>
    </row>
    <row r="10" spans="1:10" ht="17.25">
      <c r="A10" s="51" t="s">
        <v>23</v>
      </c>
      <c r="B10" s="52" t="s">
        <v>38</v>
      </c>
      <c r="C10" s="53" t="s">
        <v>10</v>
      </c>
      <c r="D10" s="54"/>
      <c r="E10" s="53"/>
      <c r="F10" s="55"/>
      <c r="G10" s="56">
        <f>G11+G12+G13+G14</f>
        <v>7846469.930000001</v>
      </c>
      <c r="H10" s="56">
        <f>H11+H12+H13+H14</f>
        <v>46843300.11</v>
      </c>
      <c r="I10" s="56">
        <f>I11+I12+I13+I14</f>
        <v>8442749.4</v>
      </c>
      <c r="J10" s="50">
        <f>I10/H10*100</f>
        <v>18.023387293752307</v>
      </c>
    </row>
    <row r="11" spans="1:10" ht="40.5" customHeight="1">
      <c r="A11" s="22" t="s">
        <v>65</v>
      </c>
      <c r="B11" s="6" t="s">
        <v>38</v>
      </c>
      <c r="C11" s="10" t="s">
        <v>10</v>
      </c>
      <c r="D11" s="11" t="s">
        <v>20</v>
      </c>
      <c r="E11" s="5"/>
      <c r="F11" s="8"/>
      <c r="G11" s="12">
        <v>4305689.73</v>
      </c>
      <c r="H11" s="12">
        <v>29049333.75</v>
      </c>
      <c r="I11" s="12">
        <v>4434342.67</v>
      </c>
      <c r="J11" s="50">
        <f>I11/H11*100</f>
        <v>15.264868751077639</v>
      </c>
    </row>
    <row r="12" spans="1:10" ht="20.25" customHeight="1">
      <c r="A12" s="9" t="s">
        <v>54</v>
      </c>
      <c r="B12" s="6" t="s">
        <v>38</v>
      </c>
      <c r="C12" s="10" t="s">
        <v>10</v>
      </c>
      <c r="D12" s="11" t="s">
        <v>16</v>
      </c>
      <c r="E12" s="5" t="s">
        <v>53</v>
      </c>
      <c r="F12" s="8"/>
      <c r="G12" s="12">
        <v>1050</v>
      </c>
      <c r="H12" s="12">
        <v>11600</v>
      </c>
      <c r="I12" s="12">
        <v>0</v>
      </c>
      <c r="J12" s="50">
        <f>I12/H12*100</f>
        <v>0</v>
      </c>
    </row>
    <row r="13" spans="1:10" ht="20.25" customHeight="1">
      <c r="A13" s="9" t="s">
        <v>55</v>
      </c>
      <c r="B13" s="6" t="s">
        <v>38</v>
      </c>
      <c r="C13" s="10" t="s">
        <v>10</v>
      </c>
      <c r="D13" s="11" t="s">
        <v>36</v>
      </c>
      <c r="E13" s="5" t="s">
        <v>53</v>
      </c>
      <c r="F13" s="8"/>
      <c r="G13" s="12">
        <v>0</v>
      </c>
      <c r="H13" s="12">
        <v>50000</v>
      </c>
      <c r="I13" s="12">
        <v>0</v>
      </c>
      <c r="J13" s="50">
        <f>I13/H13*100</f>
        <v>0</v>
      </c>
    </row>
    <row r="14" spans="1:10" ht="20.25" customHeight="1">
      <c r="A14" s="9" t="s">
        <v>24</v>
      </c>
      <c r="B14" s="6" t="s">
        <v>38</v>
      </c>
      <c r="C14" s="10" t="s">
        <v>10</v>
      </c>
      <c r="D14" s="11" t="s">
        <v>41</v>
      </c>
      <c r="E14" s="5" t="s">
        <v>53</v>
      </c>
      <c r="F14" s="8"/>
      <c r="G14" s="12">
        <v>3539730.2</v>
      </c>
      <c r="H14" s="12">
        <v>17732366.36</v>
      </c>
      <c r="I14" s="12">
        <v>4008406.73</v>
      </c>
      <c r="J14" s="50">
        <f>I14/H14*100</f>
        <v>22.605029969615405</v>
      </c>
    </row>
    <row r="15" spans="1:10" ht="20.25" customHeight="1">
      <c r="A15" s="57" t="s">
        <v>48</v>
      </c>
      <c r="B15" s="58" t="s">
        <v>38</v>
      </c>
      <c r="C15" s="59" t="s">
        <v>17</v>
      </c>
      <c r="D15" s="60"/>
      <c r="E15" s="19"/>
      <c r="F15" s="20"/>
      <c r="G15" s="61">
        <f aca="true" t="shared" si="0" ref="G15:I17">G16</f>
        <v>239850</v>
      </c>
      <c r="H15" s="61">
        <f t="shared" si="0"/>
        <v>799500</v>
      </c>
      <c r="I15" s="61">
        <f t="shared" si="0"/>
        <v>199875</v>
      </c>
      <c r="J15" s="50">
        <f aca="true" t="shared" si="1" ref="J15:J29">I15/H15*100</f>
        <v>25</v>
      </c>
    </row>
    <row r="16" spans="1:10" ht="20.25" customHeight="1">
      <c r="A16" s="9" t="s">
        <v>49</v>
      </c>
      <c r="B16" s="6" t="s">
        <v>38</v>
      </c>
      <c r="C16" s="10" t="s">
        <v>17</v>
      </c>
      <c r="D16" s="11" t="s">
        <v>19</v>
      </c>
      <c r="E16" s="5"/>
      <c r="F16" s="8"/>
      <c r="G16" s="12">
        <v>239850</v>
      </c>
      <c r="H16" s="12">
        <v>799500</v>
      </c>
      <c r="I16" s="12">
        <v>199875</v>
      </c>
      <c r="J16" s="50">
        <f t="shared" si="1"/>
        <v>25</v>
      </c>
    </row>
    <row r="17" spans="1:10" ht="31.5" customHeight="1">
      <c r="A17" s="57" t="s">
        <v>57</v>
      </c>
      <c r="B17" s="58" t="s">
        <v>38</v>
      </c>
      <c r="C17" s="59" t="s">
        <v>19</v>
      </c>
      <c r="D17" s="60"/>
      <c r="E17" s="5"/>
      <c r="F17" s="8"/>
      <c r="G17" s="61">
        <f t="shared" si="0"/>
        <v>56278.87</v>
      </c>
      <c r="H17" s="61">
        <f t="shared" si="0"/>
        <v>305000</v>
      </c>
      <c r="I17" s="61">
        <f t="shared" si="0"/>
        <v>24952.28</v>
      </c>
      <c r="J17" s="50">
        <f>I17/H17*100</f>
        <v>8.181075409836065</v>
      </c>
    </row>
    <row r="18" spans="1:10" ht="43.5" customHeight="1">
      <c r="A18" s="21" t="s">
        <v>58</v>
      </c>
      <c r="B18" s="6" t="s">
        <v>38</v>
      </c>
      <c r="C18" s="5" t="s">
        <v>19</v>
      </c>
      <c r="D18" s="11" t="s">
        <v>39</v>
      </c>
      <c r="E18" s="5"/>
      <c r="F18" s="8"/>
      <c r="G18" s="12">
        <v>56278.87</v>
      </c>
      <c r="H18" s="12">
        <v>305000</v>
      </c>
      <c r="I18" s="12">
        <v>24952.28</v>
      </c>
      <c r="J18" s="50">
        <f>I18/H18*100</f>
        <v>8.181075409836065</v>
      </c>
    </row>
    <row r="19" spans="1:10" ht="20.25" customHeight="1">
      <c r="A19" s="57" t="s">
        <v>35</v>
      </c>
      <c r="B19" s="58" t="s">
        <v>38</v>
      </c>
      <c r="C19" s="59" t="s">
        <v>20</v>
      </c>
      <c r="D19" s="62"/>
      <c r="E19" s="14"/>
      <c r="F19" s="63"/>
      <c r="G19" s="61">
        <f>G20+G21+G22</f>
        <v>0</v>
      </c>
      <c r="H19" s="61">
        <f>H20+H21+H22</f>
        <v>4144947.85</v>
      </c>
      <c r="I19" s="61">
        <f>I20+I21+I22</f>
        <v>0</v>
      </c>
      <c r="J19" s="50">
        <f t="shared" si="1"/>
        <v>0</v>
      </c>
    </row>
    <row r="20" spans="1:10" ht="20.25" customHeight="1">
      <c r="A20" s="21" t="s">
        <v>0</v>
      </c>
      <c r="B20" s="6" t="s">
        <v>38</v>
      </c>
      <c r="C20" s="5" t="s">
        <v>20</v>
      </c>
      <c r="D20" s="11" t="s">
        <v>16</v>
      </c>
      <c r="E20" s="5"/>
      <c r="F20" s="8"/>
      <c r="G20" s="12">
        <v>0</v>
      </c>
      <c r="H20" s="12">
        <v>742000</v>
      </c>
      <c r="I20" s="12">
        <v>0</v>
      </c>
      <c r="J20" s="50">
        <f t="shared" si="1"/>
        <v>0</v>
      </c>
    </row>
    <row r="21" spans="1:10" ht="20.25" customHeight="1">
      <c r="A21" s="21" t="s">
        <v>5</v>
      </c>
      <c r="B21" s="6" t="s">
        <v>38</v>
      </c>
      <c r="C21" s="5" t="s">
        <v>20</v>
      </c>
      <c r="D21" s="11" t="s">
        <v>13</v>
      </c>
      <c r="E21" s="5"/>
      <c r="F21" s="8"/>
      <c r="G21" s="12">
        <v>0</v>
      </c>
      <c r="H21" s="12">
        <v>0</v>
      </c>
      <c r="I21" s="12">
        <v>0</v>
      </c>
      <c r="J21" s="50" t="e">
        <f t="shared" si="1"/>
        <v>#DIV/0!</v>
      </c>
    </row>
    <row r="22" spans="1:10" ht="20.25" customHeight="1">
      <c r="A22" s="21" t="s">
        <v>40</v>
      </c>
      <c r="B22" s="6" t="s">
        <v>38</v>
      </c>
      <c r="C22" s="5" t="s">
        <v>20</v>
      </c>
      <c r="D22" s="11" t="s">
        <v>14</v>
      </c>
      <c r="E22" s="5"/>
      <c r="F22" s="8"/>
      <c r="G22" s="12">
        <v>0</v>
      </c>
      <c r="H22" s="12">
        <v>3402947.85</v>
      </c>
      <c r="I22" s="12">
        <v>0</v>
      </c>
      <c r="J22" s="50">
        <f t="shared" si="1"/>
        <v>0</v>
      </c>
    </row>
    <row r="23" spans="1:10" ht="20.25" customHeight="1">
      <c r="A23" s="64" t="s">
        <v>6</v>
      </c>
      <c r="B23" s="6" t="s">
        <v>38</v>
      </c>
      <c r="C23" s="14" t="s">
        <v>16</v>
      </c>
      <c r="D23" s="65"/>
      <c r="E23" s="66"/>
      <c r="F23" s="63"/>
      <c r="G23" s="61">
        <f>G24+G26+G25+G27</f>
        <v>62034692</v>
      </c>
      <c r="H23" s="61">
        <f>H24+H26+H25+H27</f>
        <v>520644184.03999996</v>
      </c>
      <c r="I23" s="61">
        <f>I24+I26+I25+I27</f>
        <v>66268138.97</v>
      </c>
      <c r="J23" s="50">
        <f t="shared" si="1"/>
        <v>12.728105105445442</v>
      </c>
    </row>
    <row r="24" spans="1:10" ht="20.25" customHeight="1">
      <c r="A24" s="9" t="s">
        <v>6</v>
      </c>
      <c r="B24" s="6" t="s">
        <v>38</v>
      </c>
      <c r="C24" s="5" t="s">
        <v>16</v>
      </c>
      <c r="D24" s="11" t="s">
        <v>10</v>
      </c>
      <c r="E24" s="19"/>
      <c r="F24" s="20"/>
      <c r="G24" s="12">
        <v>61922091.86</v>
      </c>
      <c r="H24" s="12">
        <v>498832080.96</v>
      </c>
      <c r="I24" s="12">
        <v>64841459.91</v>
      </c>
      <c r="J24" s="50">
        <f t="shared" si="1"/>
        <v>12.998654734718126</v>
      </c>
    </row>
    <row r="25" spans="1:10" ht="20.25" customHeight="1">
      <c r="A25" s="9" t="s">
        <v>59</v>
      </c>
      <c r="B25" s="6" t="s">
        <v>38</v>
      </c>
      <c r="C25" s="13" t="s">
        <v>16</v>
      </c>
      <c r="D25" s="16" t="s">
        <v>17</v>
      </c>
      <c r="E25" s="5"/>
      <c r="F25" s="8"/>
      <c r="G25" s="12">
        <v>20000</v>
      </c>
      <c r="H25" s="12">
        <v>2650690</v>
      </c>
      <c r="I25" s="12">
        <v>134907.6</v>
      </c>
      <c r="J25" s="50">
        <f>I25/H25*100</f>
        <v>5.089527632427783</v>
      </c>
    </row>
    <row r="26" spans="1:10" ht="15" customHeight="1">
      <c r="A26" s="9" t="s">
        <v>4</v>
      </c>
      <c r="B26" s="6" t="s">
        <v>38</v>
      </c>
      <c r="C26" s="13" t="s">
        <v>16</v>
      </c>
      <c r="D26" s="16" t="s">
        <v>19</v>
      </c>
      <c r="E26" s="5"/>
      <c r="F26" s="17"/>
      <c r="G26" s="12">
        <v>92600.14</v>
      </c>
      <c r="H26" s="12">
        <v>18993113.08</v>
      </c>
      <c r="I26" s="12">
        <v>1274918.58</v>
      </c>
      <c r="J26" s="50">
        <f t="shared" si="1"/>
        <v>6.712530877007763</v>
      </c>
    </row>
    <row r="27" spans="1:10" ht="30.75" customHeight="1">
      <c r="A27" s="9" t="s">
        <v>64</v>
      </c>
      <c r="B27" s="6" t="s">
        <v>38</v>
      </c>
      <c r="C27" s="13" t="s">
        <v>16</v>
      </c>
      <c r="D27" s="16" t="s">
        <v>16</v>
      </c>
      <c r="E27" s="5"/>
      <c r="F27" s="17"/>
      <c r="G27" s="12">
        <v>0</v>
      </c>
      <c r="H27" s="12">
        <v>168300</v>
      </c>
      <c r="I27" s="12">
        <v>16852.88</v>
      </c>
      <c r="J27" s="50">
        <f>I27/H27*100</f>
        <v>10.01359477124183</v>
      </c>
    </row>
    <row r="28" spans="1:11" ht="33" customHeight="1">
      <c r="A28" s="67" t="s">
        <v>29</v>
      </c>
      <c r="B28" s="6" t="s">
        <v>38</v>
      </c>
      <c r="C28" s="19" t="s">
        <v>11</v>
      </c>
      <c r="D28" s="60"/>
      <c r="E28" s="19"/>
      <c r="F28" s="20"/>
      <c r="G28" s="61">
        <f>G29+G30+G31+G32+G33</f>
        <v>74551627.69</v>
      </c>
      <c r="H28" s="61">
        <f>H29+H30+H31+H32+H33</f>
        <v>633988562.69</v>
      </c>
      <c r="I28" s="61">
        <f>I29+I30+I31+I32+I33</f>
        <v>86861206.53999999</v>
      </c>
      <c r="J28" s="50">
        <f t="shared" si="1"/>
        <v>13.700752923909185</v>
      </c>
      <c r="K28" s="3"/>
    </row>
    <row r="29" spans="1:10" ht="15.75" customHeight="1">
      <c r="A29" s="68" t="s">
        <v>30</v>
      </c>
      <c r="B29" s="58" t="s">
        <v>38</v>
      </c>
      <c r="C29" s="69" t="s">
        <v>11</v>
      </c>
      <c r="D29" s="70" t="s">
        <v>10</v>
      </c>
      <c r="E29" s="59"/>
      <c r="F29" s="71"/>
      <c r="G29" s="18">
        <v>18800634.05</v>
      </c>
      <c r="H29" s="18">
        <v>93907753.46</v>
      </c>
      <c r="I29" s="18">
        <v>21066247.33</v>
      </c>
      <c r="J29" s="50">
        <f t="shared" si="1"/>
        <v>22.432915870970298</v>
      </c>
    </row>
    <row r="30" spans="1:11" ht="20.25" customHeight="1">
      <c r="A30" s="68" t="s">
        <v>31</v>
      </c>
      <c r="B30" s="58" t="s">
        <v>38</v>
      </c>
      <c r="C30" s="72" t="s">
        <v>11</v>
      </c>
      <c r="D30" s="73" t="s">
        <v>17</v>
      </c>
      <c r="E30" s="69"/>
      <c r="F30" s="74"/>
      <c r="G30" s="18">
        <v>49238604.56</v>
      </c>
      <c r="H30" s="18">
        <v>502855492.23</v>
      </c>
      <c r="I30" s="18">
        <v>59006672.66</v>
      </c>
      <c r="J30" s="50">
        <f aca="true" t="shared" si="2" ref="J30:J35">I30/H30*100</f>
        <v>11.734320012758468</v>
      </c>
      <c r="K30" s="3"/>
    </row>
    <row r="31" spans="1:10" ht="12" customHeight="1">
      <c r="A31" s="9" t="s">
        <v>7</v>
      </c>
      <c r="B31" s="6" t="s">
        <v>38</v>
      </c>
      <c r="C31" s="13" t="s">
        <v>11</v>
      </c>
      <c r="D31" s="16" t="s">
        <v>19</v>
      </c>
      <c r="E31" s="5"/>
      <c r="F31" s="17"/>
      <c r="G31" s="12">
        <v>3579850.55</v>
      </c>
      <c r="H31" s="12">
        <v>21387917</v>
      </c>
      <c r="I31" s="12">
        <v>3683134.02</v>
      </c>
      <c r="J31" s="50">
        <f t="shared" si="2"/>
        <v>17.22062985376276</v>
      </c>
    </row>
    <row r="32" spans="1:10" ht="19.5" customHeight="1">
      <c r="A32" s="23" t="s">
        <v>52</v>
      </c>
      <c r="B32" s="6" t="s">
        <v>38</v>
      </c>
      <c r="C32" s="10" t="s">
        <v>11</v>
      </c>
      <c r="D32" s="11" t="s">
        <v>11</v>
      </c>
      <c r="E32" s="5"/>
      <c r="F32" s="8"/>
      <c r="G32" s="12">
        <v>31748.9</v>
      </c>
      <c r="H32" s="12">
        <v>1820400</v>
      </c>
      <c r="I32" s="12">
        <v>63795.8</v>
      </c>
      <c r="J32" s="50">
        <f t="shared" si="2"/>
        <v>3.504493517908152</v>
      </c>
    </row>
    <row r="33" spans="1:10" ht="18.75" customHeight="1">
      <c r="A33" s="9" t="s">
        <v>32</v>
      </c>
      <c r="B33" s="6" t="s">
        <v>38</v>
      </c>
      <c r="C33" s="13" t="s">
        <v>11</v>
      </c>
      <c r="D33" s="11" t="s">
        <v>13</v>
      </c>
      <c r="E33" s="5"/>
      <c r="F33" s="8"/>
      <c r="G33" s="12">
        <v>2900789.63</v>
      </c>
      <c r="H33" s="12">
        <v>14017000</v>
      </c>
      <c r="I33" s="12">
        <v>3041356.73</v>
      </c>
      <c r="J33" s="50">
        <f t="shared" si="2"/>
        <v>21.697629521295568</v>
      </c>
    </row>
    <row r="34" spans="1:10" ht="27.75" customHeight="1">
      <c r="A34" s="67" t="s">
        <v>51</v>
      </c>
      <c r="B34" s="6" t="s">
        <v>38</v>
      </c>
      <c r="C34" s="75" t="s">
        <v>12</v>
      </c>
      <c r="D34" s="60"/>
      <c r="E34" s="19"/>
      <c r="F34" s="20"/>
      <c r="G34" s="61">
        <f>G35</f>
        <v>4079173.51</v>
      </c>
      <c r="H34" s="61">
        <f>H35</f>
        <v>22509519.49</v>
      </c>
      <c r="I34" s="61">
        <f>I35</f>
        <v>3841290.01</v>
      </c>
      <c r="J34" s="50">
        <f t="shared" si="2"/>
        <v>17.06517996399931</v>
      </c>
    </row>
    <row r="35" spans="1:10" ht="22.5" customHeight="1">
      <c r="A35" s="9" t="s">
        <v>33</v>
      </c>
      <c r="B35" s="6" t="s">
        <v>38</v>
      </c>
      <c r="C35" s="5" t="s">
        <v>12</v>
      </c>
      <c r="D35" s="11" t="s">
        <v>10</v>
      </c>
      <c r="E35" s="5"/>
      <c r="F35" s="8"/>
      <c r="G35" s="12">
        <v>4079173.51</v>
      </c>
      <c r="H35" s="12">
        <v>22509519.49</v>
      </c>
      <c r="I35" s="12">
        <v>3841290.01</v>
      </c>
      <c r="J35" s="50">
        <f t="shared" si="2"/>
        <v>17.06517996399931</v>
      </c>
    </row>
    <row r="36" spans="1:10" ht="22.5" customHeight="1">
      <c r="A36" s="67" t="s">
        <v>21</v>
      </c>
      <c r="B36" s="6" t="s">
        <v>38</v>
      </c>
      <c r="C36" s="75" t="s">
        <v>15</v>
      </c>
      <c r="D36" s="60"/>
      <c r="E36" s="19"/>
      <c r="F36" s="20"/>
      <c r="G36" s="61">
        <f>G37+G38+G39+G40</f>
        <v>5020816.970000001</v>
      </c>
      <c r="H36" s="61">
        <f>H37+H38+H39+H40</f>
        <v>25026522.53</v>
      </c>
      <c r="I36" s="61">
        <f>I37+I38+I39+I40</f>
        <v>4311505.77</v>
      </c>
      <c r="J36" s="50">
        <f aca="true" t="shared" si="3" ref="J36:J45">I36/H36*100</f>
        <v>17.227746143443124</v>
      </c>
    </row>
    <row r="37" spans="1:10" ht="22.5" customHeight="1">
      <c r="A37" s="9" t="s">
        <v>25</v>
      </c>
      <c r="B37" s="6" t="s">
        <v>38</v>
      </c>
      <c r="C37" s="10" t="s">
        <v>15</v>
      </c>
      <c r="D37" s="11" t="s">
        <v>10</v>
      </c>
      <c r="E37" s="5"/>
      <c r="F37" s="8"/>
      <c r="G37" s="12">
        <v>1326209.85</v>
      </c>
      <c r="H37" s="12">
        <v>5300000</v>
      </c>
      <c r="I37" s="12">
        <v>1272874.65</v>
      </c>
      <c r="J37" s="50">
        <f t="shared" si="3"/>
        <v>24.016502830188678</v>
      </c>
    </row>
    <row r="38" spans="1:10" ht="22.5" customHeight="1">
      <c r="A38" s="9" t="s">
        <v>22</v>
      </c>
      <c r="B38" s="6" t="s">
        <v>38</v>
      </c>
      <c r="C38" s="10" t="s">
        <v>15</v>
      </c>
      <c r="D38" s="11" t="s">
        <v>19</v>
      </c>
      <c r="E38" s="5"/>
      <c r="F38" s="8"/>
      <c r="G38" s="12">
        <v>1744218.02</v>
      </c>
      <c r="H38" s="12">
        <v>7416704</v>
      </c>
      <c r="I38" s="12">
        <v>1222597.16</v>
      </c>
      <c r="J38" s="50">
        <f t="shared" si="3"/>
        <v>16.484373112369052</v>
      </c>
    </row>
    <row r="39" spans="1:10" ht="22.5" customHeight="1">
      <c r="A39" s="9" t="s">
        <v>43</v>
      </c>
      <c r="B39" s="6" t="s">
        <v>38</v>
      </c>
      <c r="C39" s="10" t="s">
        <v>15</v>
      </c>
      <c r="D39" s="11" t="s">
        <v>20</v>
      </c>
      <c r="E39" s="5"/>
      <c r="F39" s="8"/>
      <c r="G39" s="12">
        <v>1730211.12</v>
      </c>
      <c r="H39" s="12">
        <v>11030000</v>
      </c>
      <c r="I39" s="12">
        <v>1592708.85</v>
      </c>
      <c r="J39" s="50">
        <f t="shared" si="3"/>
        <v>14.439790117860381</v>
      </c>
    </row>
    <row r="40" spans="1:10" ht="22.5" customHeight="1">
      <c r="A40" s="9" t="s">
        <v>3</v>
      </c>
      <c r="B40" s="6" t="s">
        <v>38</v>
      </c>
      <c r="C40" s="10" t="s">
        <v>15</v>
      </c>
      <c r="D40" s="11" t="s">
        <v>1</v>
      </c>
      <c r="E40" s="5"/>
      <c r="F40" s="8"/>
      <c r="G40" s="12">
        <v>220177.98</v>
      </c>
      <c r="H40" s="12">
        <v>1279818.53</v>
      </c>
      <c r="I40" s="12">
        <v>223325.11</v>
      </c>
      <c r="J40" s="50">
        <f t="shared" si="3"/>
        <v>17.44974812952583</v>
      </c>
    </row>
    <row r="41" spans="1:10" ht="22.5" customHeight="1">
      <c r="A41" s="64" t="s">
        <v>44</v>
      </c>
      <c r="B41" s="6" t="s">
        <v>38</v>
      </c>
      <c r="C41" s="76" t="s">
        <v>36</v>
      </c>
      <c r="D41" s="77"/>
      <c r="E41" s="14"/>
      <c r="F41" s="15"/>
      <c r="G41" s="61">
        <f>G42+G44+G45+G43</f>
        <v>5687378.54</v>
      </c>
      <c r="H41" s="61">
        <f>H42+H44+H45+H43</f>
        <v>30678463</v>
      </c>
      <c r="I41" s="61">
        <f>I42+I44+I45+I43</f>
        <v>6946844.029999999</v>
      </c>
      <c r="J41" s="50">
        <f t="shared" si="3"/>
        <v>22.64404194564767</v>
      </c>
    </row>
    <row r="42" spans="1:10" ht="22.5" customHeight="1">
      <c r="A42" s="9" t="s">
        <v>60</v>
      </c>
      <c r="B42" s="6" t="s">
        <v>38</v>
      </c>
      <c r="C42" s="13" t="s">
        <v>36</v>
      </c>
      <c r="D42" s="7" t="s">
        <v>10</v>
      </c>
      <c r="E42" s="14"/>
      <c r="F42" s="15"/>
      <c r="G42" s="12">
        <v>5632118.54</v>
      </c>
      <c r="H42" s="12">
        <v>16600500</v>
      </c>
      <c r="I42" s="12">
        <v>5996808.02</v>
      </c>
      <c r="J42" s="50">
        <f>I42/H42*100</f>
        <v>36.124261437908494</v>
      </c>
    </row>
    <row r="43" spans="1:10" ht="22.5" customHeight="1">
      <c r="A43" s="9" t="s">
        <v>63</v>
      </c>
      <c r="B43" s="6" t="s">
        <v>38</v>
      </c>
      <c r="C43" s="13" t="s">
        <v>36</v>
      </c>
      <c r="D43" s="7" t="s">
        <v>17</v>
      </c>
      <c r="E43" s="14"/>
      <c r="F43" s="15"/>
      <c r="G43" s="12">
        <v>0</v>
      </c>
      <c r="H43" s="12">
        <v>2244630</v>
      </c>
      <c r="I43" s="12">
        <v>0</v>
      </c>
      <c r="J43" s="50">
        <f>I43/H43*100</f>
        <v>0</v>
      </c>
    </row>
    <row r="44" spans="1:10" ht="22.5" customHeight="1">
      <c r="A44" s="9" t="s">
        <v>61</v>
      </c>
      <c r="B44" s="6" t="s">
        <v>38</v>
      </c>
      <c r="C44" s="13" t="s">
        <v>36</v>
      </c>
      <c r="D44" s="7" t="s">
        <v>19</v>
      </c>
      <c r="E44" s="14"/>
      <c r="F44" s="15"/>
      <c r="G44" s="12">
        <v>0</v>
      </c>
      <c r="H44" s="12">
        <v>11733333</v>
      </c>
      <c r="I44" s="12">
        <v>950036.01</v>
      </c>
      <c r="J44" s="50">
        <f>I44/H44*100</f>
        <v>8.096898042525513</v>
      </c>
    </row>
    <row r="45" spans="1:10" ht="22.5" customHeight="1">
      <c r="A45" s="9" t="s">
        <v>50</v>
      </c>
      <c r="B45" s="6" t="s">
        <v>38</v>
      </c>
      <c r="C45" s="13" t="s">
        <v>36</v>
      </c>
      <c r="D45" s="16" t="s">
        <v>16</v>
      </c>
      <c r="E45" s="5"/>
      <c r="F45" s="17"/>
      <c r="G45" s="12">
        <v>55260</v>
      </c>
      <c r="H45" s="12">
        <v>100000</v>
      </c>
      <c r="I45" s="12">
        <v>0</v>
      </c>
      <c r="J45" s="50">
        <f t="shared" si="3"/>
        <v>0</v>
      </c>
    </row>
    <row r="46" spans="1:10" ht="22.5" customHeight="1">
      <c r="A46" s="64" t="s">
        <v>45</v>
      </c>
      <c r="B46" s="6" t="s">
        <v>38</v>
      </c>
      <c r="C46" s="76" t="s">
        <v>14</v>
      </c>
      <c r="D46" s="77"/>
      <c r="E46" s="14"/>
      <c r="F46" s="15"/>
      <c r="G46" s="61">
        <f>G47</f>
        <v>200000</v>
      </c>
      <c r="H46" s="61">
        <f>H47</f>
        <v>600000</v>
      </c>
      <c r="I46" s="61">
        <f>I47</f>
        <v>300000</v>
      </c>
      <c r="J46" s="50">
        <f aca="true" t="shared" si="4" ref="J46:J53">I46/H46*100</f>
        <v>50</v>
      </c>
    </row>
    <row r="47" spans="1:10" ht="22.5" customHeight="1">
      <c r="A47" s="9" t="s">
        <v>34</v>
      </c>
      <c r="B47" s="6" t="s">
        <v>38</v>
      </c>
      <c r="C47" s="13" t="s">
        <v>14</v>
      </c>
      <c r="D47" s="16" t="s">
        <v>17</v>
      </c>
      <c r="E47" s="5"/>
      <c r="F47" s="17"/>
      <c r="G47" s="12">
        <v>200000</v>
      </c>
      <c r="H47" s="12">
        <v>600000</v>
      </c>
      <c r="I47" s="12">
        <v>300000</v>
      </c>
      <c r="J47" s="50">
        <f t="shared" si="4"/>
        <v>50</v>
      </c>
    </row>
    <row r="48" spans="1:10" ht="22.5" customHeight="1">
      <c r="A48" s="67" t="s">
        <v>42</v>
      </c>
      <c r="B48" s="6" t="s">
        <v>38</v>
      </c>
      <c r="C48" s="75" t="s">
        <v>41</v>
      </c>
      <c r="D48" s="60"/>
      <c r="E48" s="19"/>
      <c r="F48" s="20"/>
      <c r="G48" s="61">
        <f>G49</f>
        <v>722172.88</v>
      </c>
      <c r="H48" s="61">
        <f>H49</f>
        <v>3900000</v>
      </c>
      <c r="I48" s="61">
        <f>I49</f>
        <v>832552.75</v>
      </c>
      <c r="J48" s="50">
        <f t="shared" si="4"/>
        <v>21.34750641025641</v>
      </c>
    </row>
    <row r="49" spans="1:10" ht="22.5" customHeight="1">
      <c r="A49" s="9" t="s">
        <v>66</v>
      </c>
      <c r="B49" s="6" t="s">
        <v>38</v>
      </c>
      <c r="C49" s="10" t="s">
        <v>41</v>
      </c>
      <c r="D49" s="11" t="s">
        <v>10</v>
      </c>
      <c r="E49" s="5"/>
      <c r="F49" s="8"/>
      <c r="G49" s="12">
        <v>722172.88</v>
      </c>
      <c r="H49" s="12">
        <v>3900000</v>
      </c>
      <c r="I49" s="12">
        <v>832552.75</v>
      </c>
      <c r="J49" s="50">
        <f t="shared" si="4"/>
        <v>21.34750641025641</v>
      </c>
    </row>
    <row r="50" spans="1:10" ht="40.5" customHeight="1">
      <c r="A50" s="64" t="s">
        <v>46</v>
      </c>
      <c r="B50" s="6" t="s">
        <v>38</v>
      </c>
      <c r="C50" s="78" t="s">
        <v>39</v>
      </c>
      <c r="D50" s="62"/>
      <c r="E50" s="14"/>
      <c r="F50" s="63"/>
      <c r="G50" s="61">
        <f>G51+G52</f>
        <v>2334000</v>
      </c>
      <c r="H50" s="61">
        <f>H51+H52</f>
        <v>8725000</v>
      </c>
      <c r="I50" s="61">
        <f>I51+I52</f>
        <v>2528000</v>
      </c>
      <c r="J50" s="50">
        <f t="shared" si="4"/>
        <v>28.974212034383957</v>
      </c>
    </row>
    <row r="51" spans="1:10" ht="38.25" customHeight="1">
      <c r="A51" s="9" t="s">
        <v>47</v>
      </c>
      <c r="B51" s="6" t="s">
        <v>38</v>
      </c>
      <c r="C51" s="10" t="s">
        <v>39</v>
      </c>
      <c r="D51" s="11" t="s">
        <v>10</v>
      </c>
      <c r="E51" s="5"/>
      <c r="F51" s="8"/>
      <c r="G51" s="12">
        <v>2184000</v>
      </c>
      <c r="H51" s="12">
        <v>8725000</v>
      </c>
      <c r="I51" s="12">
        <v>2528000</v>
      </c>
      <c r="J51" s="50">
        <f t="shared" si="4"/>
        <v>28.974212034383957</v>
      </c>
    </row>
    <row r="52" spans="1:10" ht="22.5" customHeight="1" thickBot="1">
      <c r="A52" s="9" t="s">
        <v>56</v>
      </c>
      <c r="B52" s="6" t="s">
        <v>38</v>
      </c>
      <c r="C52" s="10" t="s">
        <v>39</v>
      </c>
      <c r="D52" s="11" t="s">
        <v>19</v>
      </c>
      <c r="E52" s="5"/>
      <c r="F52" s="8"/>
      <c r="G52" s="12">
        <v>150000</v>
      </c>
      <c r="H52" s="12">
        <v>0</v>
      </c>
      <c r="I52" s="12">
        <v>0</v>
      </c>
      <c r="J52" s="50" t="e">
        <f>I52/H52*100</f>
        <v>#DIV/0!</v>
      </c>
    </row>
    <row r="53" spans="1:10" ht="15.75" thickBot="1">
      <c r="A53" s="79" t="s">
        <v>26</v>
      </c>
      <c r="B53" s="80" t="s">
        <v>38</v>
      </c>
      <c r="C53" s="81"/>
      <c r="D53" s="82"/>
      <c r="E53" s="81"/>
      <c r="F53" s="83"/>
      <c r="G53" s="84">
        <f>G10+G15+G19+G23+G28+G34+G36+G41+G46+G48+G50+G17</f>
        <v>162772460.39</v>
      </c>
      <c r="H53" s="84">
        <f>H10+H15+H19+H23+H28+H34+H36+H41+H46+H48+H50+H17</f>
        <v>1298164999.71</v>
      </c>
      <c r="I53" s="84">
        <f>I10+I15+I19+I23+I28+I34+I36+I41+I46+I48+I50+I17</f>
        <v>180557114.75</v>
      </c>
      <c r="J53" s="85">
        <f t="shared" si="4"/>
        <v>13.90864141232702</v>
      </c>
    </row>
    <row r="55" spans="5:11" ht="12.75">
      <c r="E55" s="4"/>
      <c r="F55" s="4"/>
      <c r="G55" s="4"/>
      <c r="H55" s="4"/>
      <c r="I55" s="4"/>
      <c r="J55" s="4"/>
      <c r="K55" s="4"/>
    </row>
    <row r="56" spans="5:11" ht="12.75">
      <c r="E56" s="4"/>
      <c r="F56" s="4"/>
      <c r="G56" s="4"/>
      <c r="H56" s="4"/>
      <c r="I56" s="4"/>
      <c r="J56" s="4"/>
      <c r="K56" s="4"/>
    </row>
    <row r="57" spans="5:11" ht="12.75">
      <c r="E57" s="4"/>
      <c r="F57" s="4"/>
      <c r="G57" s="4"/>
      <c r="H57" s="4"/>
      <c r="I57" s="4"/>
      <c r="J57" s="4"/>
      <c r="K57" s="4"/>
    </row>
    <row r="58" spans="5:11" ht="12.75">
      <c r="E58" s="4"/>
      <c r="F58" s="4"/>
      <c r="G58" s="4"/>
      <c r="H58" s="4"/>
      <c r="I58" s="4"/>
      <c r="J58" s="4"/>
      <c r="K58" s="4"/>
    </row>
  </sheetData>
  <sheetProtection/>
  <mergeCells count="11">
    <mergeCell ref="E4:E9"/>
    <mergeCell ref="F4:F9"/>
    <mergeCell ref="H4:H9"/>
    <mergeCell ref="G4:G9"/>
    <mergeCell ref="I4:I9"/>
    <mergeCell ref="J4:J9"/>
    <mergeCell ref="A3:J3"/>
    <mergeCell ref="A4:A9"/>
    <mergeCell ref="B4:B9"/>
    <mergeCell ref="C4:C9"/>
    <mergeCell ref="D4:D9"/>
  </mergeCells>
  <printOptions/>
  <pageMargins left="1.0236220472440944" right="0.2362204724409449" top="0.15748031496062992" bottom="0.15748031496062992" header="0.31496062992125984" footer="0.1574803149606299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Хвойнитская</cp:lastModifiedBy>
  <cp:lastPrinted>2020-11-24T11:23:31Z</cp:lastPrinted>
  <dcterms:created xsi:type="dcterms:W3CDTF">2004-09-08T10:28:32Z</dcterms:created>
  <dcterms:modified xsi:type="dcterms:W3CDTF">2022-04-25T12:34:51Z</dcterms:modified>
  <cp:category/>
  <cp:version/>
  <cp:contentType/>
  <cp:contentStatus/>
</cp:coreProperties>
</file>