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195" windowHeight="7575" activeTab="0"/>
  </bookViews>
  <sheets>
    <sheet name="функц" sheetId="1" r:id="rId1"/>
  </sheets>
  <definedNames/>
  <calcPr fullCalcOnLoad="1"/>
</workbook>
</file>

<file path=xl/sharedStrings.xml><?xml version="1.0" encoding="utf-8"?>
<sst xmlns="http://schemas.openxmlformats.org/spreadsheetml/2006/main" count="190" uniqueCount="74">
  <si>
    <t>Сельское хозяйство и рыболовство</t>
  </si>
  <si>
    <t>06</t>
  </si>
  <si>
    <t>в %</t>
  </si>
  <si>
    <t>Другие вопросы в области социальной политики</t>
  </si>
  <si>
    <t>Благоустройство</t>
  </si>
  <si>
    <t>Дорожное хозяйство (дорожные фонды)</t>
  </si>
  <si>
    <t>Жилищное хозяйство</t>
  </si>
  <si>
    <t>Дополнительное образование детей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</si>
  <si>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</si>
  <si>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</si>
  <si>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</si>
  <si>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</si>
  <si>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</si>
  <si>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</si>
  <si>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</si>
  <si>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</si>
  <si>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</si>
  <si>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</si>
  <si>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</si>
  <si>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</si>
  <si>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</si>
  <si>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</si>
  <si>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</si>
  <si>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</si>
  <si>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</si>
  <si>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</si>
  <si>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</si>
  <si>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</si>
  <si>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</si>
  <si>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</si>
  <si>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</si>
  <si>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</si>
  <si>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</si>
  <si>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</si>
  <si>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</si>
  <si>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Национальная экономика</t>
  </si>
  <si>
    <t>11</t>
  </si>
  <si>
    <t>Код администратора</t>
  </si>
  <si>
    <t>019</t>
  </si>
  <si>
    <t>14</t>
  </si>
  <si>
    <t>Другие вопросы в области национальной экономики</t>
  </si>
  <si>
    <t>Общеэкономические вопросы</t>
  </si>
  <si>
    <t>13</t>
  </si>
  <si>
    <t>Обслуживание государственного и муниципального долга</t>
  </si>
  <si>
    <t>Охрана семьи и детства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</si>
  <si>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</si>
  <si>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</si>
  <si>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</si>
  <si>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</si>
  <si>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</si>
  <si>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</si>
  <si>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</si>
  <si>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</si>
  <si>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Молодежная политика и оздоровление детей</t>
  </si>
  <si>
    <t xml:space="preserve"> </t>
  </si>
  <si>
    <t>Судебная система</t>
  </si>
  <si>
    <t>Обеспечение проведения выборов и референдумов</t>
  </si>
  <si>
    <t>Резервные фонды</t>
  </si>
  <si>
    <t>Прочие межбюджетные трансферты общего характера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</si>
  <si>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</si>
  <si>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</si>
  <si>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</si>
  <si>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>Физическая культура</t>
  </si>
  <si>
    <t>Спорт высших достижений</t>
  </si>
  <si>
    <t>Утверждено на 2021 год</t>
  </si>
  <si>
    <t>Массовый спорт</t>
  </si>
  <si>
    <t>Другие вопросы в области жилищно-коммунального хозяйства</t>
  </si>
  <si>
    <t>Функционирование Правительства Российской Федерации, высших органов государственной власти субъектов РФ, местных администраций</t>
  </si>
  <si>
    <t>Обслуживание государственног (муниципального) долга</t>
  </si>
  <si>
    <t>0</t>
  </si>
  <si>
    <t>Защита населения и территории от чрезвычайных ситуаций природного и техногенного характера, гражданская оборона</t>
  </si>
  <si>
    <t>Исполнение бюджета муниципального образования "Суоярвский район" по разделам и подразделам классификации расходов бюджетов за 9 месяцев  2021 год</t>
  </si>
  <si>
    <t>Исполнено за 9 месяцев 2021 г.</t>
  </si>
  <si>
    <t>Исполнено за 9 месяцев 2020 г.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</si>
</sst>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[Red]\-#,##0\ "/>
    <numFmt numFmtId="186" formatCode="0_ ;[Red]\-0\ "/>
    <numFmt numFmtId="187" formatCode="#,##0.0"/>
    <numFmt numFmtId="188" formatCode="000000"/>
    <numFmt numFmtId="189" formatCode="#,##0;[Red]#,##0"/>
    <numFmt numFmtId="190" formatCode="#,##0.000"/>
    <numFmt numFmtId="191" formatCode="#,##0.0000"/>
    <numFmt numFmtId="192" formatCode="00\.00\.00"/>
    <numFmt numFmtId="193" formatCode="000"/>
    <numFmt numFmtId="194" formatCode="#,##0.00;[Red]\-#,##0.00;0.00"/>
    <numFmt numFmtId="195" formatCode="#,##0.00000"/>
    <numFmt numFmtId="196" formatCode="#,##0.000000"/>
    <numFmt numFmtId="197" formatCode="#,##0.00;[Red]\-#,##0.00"/>
    <numFmt numFmtId="198" formatCode="000000000"/>
    <numFmt numFmtId="199" formatCode="0000000"/>
    <numFmt numFmtId="200" formatCode="00\.00"/>
    <numFmt numFmtId="201" formatCode="000\.00\.000\.0"/>
    <numFmt numFmtId="202" formatCode="0\.00\.0"/>
    <numFmt numFmtId="203" formatCode="0000\.00\.00"/>
    <numFmt numFmtId="204" formatCode="#,##0.00_ ;[Red]\-#,##0.00\ "/>
    <numFmt numFmtId="205" formatCode="&quot;&quot;#000"/>
    <numFmt numFmtId="206" formatCode="&quot;&quot;###,##0.00"/>
    <numFmt numFmtId="207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5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Alignment="1">
      <alignment vertical="top"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wrapText="1"/>
    </xf>
    <xf numFmtId="49" fontId="7" fillId="32" borderId="10" xfId="0" applyNumberFormat="1" applyFont="1" applyFill="1" applyBorder="1" applyAlignment="1" applyProtection="1">
      <alignment horizontal="center" vertical="center"/>
      <protection locked="0"/>
    </xf>
    <xf numFmtId="49" fontId="7" fillId="33" borderId="10" xfId="0" applyNumberFormat="1" applyFont="1" applyFill="1" applyBorder="1" applyAlignment="1" applyProtection="1">
      <alignment horizontal="center" vertical="center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 applyProtection="1">
      <alignment horizontal="center" vertical="center"/>
      <protection locked="0"/>
    </xf>
    <xf numFmtId="49" fontId="7" fillId="32" borderId="12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14" xfId="0" applyNumberFormat="1" applyFont="1" applyFill="1" applyBorder="1" applyAlignment="1" applyProtection="1">
      <alignment horizontal="center" vertical="center"/>
      <protection locked="0"/>
    </xf>
    <xf numFmtId="4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 applyProtection="1">
      <alignment horizontal="center" vertical="center"/>
      <protection locked="0"/>
    </xf>
    <xf numFmtId="49" fontId="8" fillId="33" borderId="12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4" fontId="11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 applyProtection="1">
      <alignment horizontal="center" vertical="center"/>
      <protection locked="0"/>
    </xf>
    <xf numFmtId="49" fontId="5" fillId="33" borderId="12" xfId="0" applyNumberFormat="1" applyFont="1" applyFill="1" applyBorder="1" applyAlignment="1" applyProtection="1">
      <alignment horizontal="center" vertical="center"/>
      <protection locked="0"/>
    </xf>
    <xf numFmtId="49" fontId="7" fillId="33" borderId="13" xfId="0" applyNumberFormat="1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32" borderId="15" xfId="0" applyFont="1" applyFill="1" applyBorder="1" applyAlignment="1">
      <alignment horizontal="left" vertical="top" wrapText="1"/>
    </xf>
    <xf numFmtId="49" fontId="3" fillId="32" borderId="0" xfId="0" applyNumberFormat="1" applyFont="1" applyFill="1" applyBorder="1" applyAlignment="1" applyProtection="1">
      <alignment horizontal="center" vertical="center" wrapText="1"/>
      <protection/>
    </xf>
    <xf numFmtId="49" fontId="5" fillId="32" borderId="16" xfId="0" applyNumberFormat="1" applyFont="1" applyFill="1" applyBorder="1" applyAlignment="1">
      <alignment horizontal="center" vertical="center"/>
    </xf>
    <xf numFmtId="49" fontId="5" fillId="32" borderId="17" xfId="0" applyNumberFormat="1" applyFont="1" applyFill="1" applyBorder="1" applyAlignment="1">
      <alignment horizontal="center" vertical="center"/>
    </xf>
    <xf numFmtId="49" fontId="5" fillId="32" borderId="18" xfId="0" applyNumberFormat="1" applyFont="1" applyFill="1" applyBorder="1" applyAlignment="1">
      <alignment horizontal="center" vertical="center"/>
    </xf>
    <xf numFmtId="4" fontId="5" fillId="32" borderId="16" xfId="0" applyNumberFormat="1" applyFont="1" applyFill="1" applyBorder="1" applyAlignment="1">
      <alignment horizontal="center" vertical="center"/>
    </xf>
    <xf numFmtId="49" fontId="5" fillId="32" borderId="13" xfId="0" applyNumberFormat="1" applyFont="1" applyFill="1" applyBorder="1" applyAlignment="1">
      <alignment horizontal="left" vertical="center" wrapText="1"/>
    </xf>
    <xf numFmtId="49" fontId="9" fillId="32" borderId="11" xfId="0" applyNumberFormat="1" applyFont="1" applyFill="1" applyBorder="1" applyAlignment="1" applyProtection="1">
      <alignment horizontal="center" vertical="center" wrapText="1"/>
      <protection/>
    </xf>
    <xf numFmtId="49" fontId="9" fillId="32" borderId="10" xfId="0" applyNumberFormat="1" applyFont="1" applyFill="1" applyBorder="1" applyAlignment="1" applyProtection="1">
      <alignment horizontal="center" vertical="center"/>
      <protection locked="0"/>
    </xf>
    <xf numFmtId="49" fontId="5" fillId="32" borderId="14" xfId="0" applyNumberFormat="1" applyFont="1" applyFill="1" applyBorder="1" applyAlignment="1" applyProtection="1">
      <alignment horizontal="center" vertical="center"/>
      <protection locked="0"/>
    </xf>
    <xf numFmtId="49" fontId="5" fillId="32" borderId="10" xfId="0" applyNumberFormat="1" applyFont="1" applyFill="1" applyBorder="1" applyAlignment="1" applyProtection="1">
      <alignment horizontal="center" vertical="center"/>
      <protection locked="0"/>
    </xf>
    <xf numFmtId="49" fontId="5" fillId="32" borderId="12" xfId="0" applyNumberFormat="1" applyFont="1" applyFill="1" applyBorder="1" applyAlignment="1" applyProtection="1">
      <alignment horizontal="center" vertical="center"/>
      <protection locked="0"/>
    </xf>
    <xf numFmtId="4" fontId="5" fillId="32" borderId="10" xfId="0" applyNumberFormat="1" applyFont="1" applyFill="1" applyBorder="1" applyAlignment="1">
      <alignment horizontal="center" vertical="center"/>
    </xf>
    <xf numFmtId="49" fontId="8" fillId="32" borderId="14" xfId="0" applyNumberFormat="1" applyFont="1" applyFill="1" applyBorder="1" applyAlignment="1" applyProtection="1">
      <alignment horizontal="center" vertical="center"/>
      <protection locked="0"/>
    </xf>
    <xf numFmtId="49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8" fillId="32" borderId="12" xfId="0" applyNumberFormat="1" applyFont="1" applyFill="1" applyBorder="1" applyAlignment="1" applyProtection="1">
      <alignment horizontal="center" vertical="center"/>
      <protection locked="0"/>
    </xf>
    <xf numFmtId="0" fontId="8" fillId="32" borderId="13" xfId="0" applyFont="1" applyFill="1" applyBorder="1" applyAlignment="1">
      <alignment horizontal="left" vertical="top" wrapText="1"/>
    </xf>
    <xf numFmtId="49" fontId="8" fillId="32" borderId="11" xfId="0" applyNumberFormat="1" applyFont="1" applyFill="1" applyBorder="1" applyAlignment="1" applyProtection="1">
      <alignment horizontal="center" vertical="center" wrapText="1"/>
      <protection/>
    </xf>
    <xf numFmtId="49" fontId="8" fillId="32" borderId="14" xfId="0" applyNumberFormat="1" applyFont="1" applyFill="1" applyBorder="1" applyAlignment="1" applyProtection="1">
      <alignment horizontal="center" vertical="top"/>
      <protection locked="0"/>
    </xf>
    <xf numFmtId="49" fontId="8" fillId="32" borderId="10" xfId="0" applyNumberFormat="1" applyFont="1" applyFill="1" applyBorder="1" applyAlignment="1" applyProtection="1">
      <alignment horizontal="center" vertical="top"/>
      <protection locked="0"/>
    </xf>
    <xf numFmtId="0" fontId="5" fillId="32" borderId="13" xfId="0" applyFont="1" applyFill="1" applyBorder="1" applyAlignment="1">
      <alignment horizontal="left" vertical="top" wrapText="1"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49" fontId="8" fillId="32" borderId="10" xfId="0" applyNumberFormat="1" applyFont="1" applyFill="1" applyBorder="1" applyAlignment="1">
      <alignment horizontal="center" vertical="center"/>
    </xf>
    <xf numFmtId="49" fontId="8" fillId="32" borderId="14" xfId="0" applyNumberFormat="1" applyFont="1" applyFill="1" applyBorder="1" applyAlignment="1">
      <alignment horizontal="center" vertical="center"/>
    </xf>
    <xf numFmtId="49" fontId="8" fillId="32" borderId="12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9" xfId="0" applyFont="1" applyFill="1" applyBorder="1" applyAlignment="1" applyProtection="1">
      <alignment horizontal="right" vertical="top" wrapText="1"/>
      <protection/>
    </xf>
    <xf numFmtId="49" fontId="5" fillId="32" borderId="20" xfId="0" applyNumberFormat="1" applyFont="1" applyFill="1" applyBorder="1" applyAlignment="1" applyProtection="1">
      <alignment horizontal="center" vertical="center" wrapText="1"/>
      <protection/>
    </xf>
    <xf numFmtId="49" fontId="5" fillId="32" borderId="21" xfId="0" applyNumberFormat="1" applyFont="1" applyFill="1" applyBorder="1" applyAlignment="1">
      <alignment horizontal="center" vertical="center"/>
    </xf>
    <xf numFmtId="49" fontId="5" fillId="32" borderId="22" xfId="0" applyNumberFormat="1" applyFont="1" applyFill="1" applyBorder="1" applyAlignment="1">
      <alignment horizontal="center" vertical="center"/>
    </xf>
    <xf numFmtId="49" fontId="5" fillId="32" borderId="23" xfId="0" applyNumberFormat="1" applyFont="1" applyFill="1" applyBorder="1" applyAlignment="1">
      <alignment horizontal="center" vertical="center"/>
    </xf>
    <xf numFmtId="4" fontId="5" fillId="32" borderId="2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171" fontId="7" fillId="33" borderId="12" xfId="52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49" fontId="8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8" fillId="0" borderId="31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49" fontId="8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6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6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7" xfId="0" applyNumberFormat="1" applyFont="1" applyFill="1" applyBorder="1" applyAlignment="1" applyProtection="1">
      <alignment horizontal="center" vertical="center" textRotation="90" wrapText="1"/>
      <protection/>
    </xf>
    <xf numFmtId="187" fontId="5" fillId="32" borderId="38" xfId="0" applyNumberFormat="1" applyFont="1" applyFill="1" applyBorder="1" applyAlignment="1">
      <alignment horizontal="center" vertical="center" wrapText="1"/>
    </xf>
    <xf numFmtId="187" fontId="8" fillId="33" borderId="38" xfId="0" applyNumberFormat="1" applyFont="1" applyFill="1" applyBorder="1" applyAlignment="1">
      <alignment horizontal="center" vertical="center" wrapText="1"/>
    </xf>
    <xf numFmtId="187" fontId="5" fillId="32" borderId="39" xfId="0" applyNumberFormat="1" applyFont="1" applyFill="1" applyBorder="1" applyAlignment="1">
      <alignment horizontal="center" vertical="center" wrapText="1"/>
    </xf>
  </cellXfs>
  <cellStyles count="51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8" xfId="131"/>
    <cellStyle name="Обычный 19" xfId="132"/>
    <cellStyle name="Обычный 2" xfId="133"/>
    <cellStyle name="Обычный 2 10" xfId="134"/>
    <cellStyle name="Обычный 2 100" xfId="135"/>
    <cellStyle name="Обычный 2 101" xfId="136"/>
    <cellStyle name="Обычный 2 102" xfId="137"/>
    <cellStyle name="Обычный 2 103" xfId="138"/>
    <cellStyle name="Обычный 2 104" xfId="139"/>
    <cellStyle name="Обычный 2 105" xfId="140"/>
    <cellStyle name="Обычный 2 106" xfId="141"/>
    <cellStyle name="Обычный 2 107" xfId="142"/>
    <cellStyle name="Обычный 2 108" xfId="143"/>
    <cellStyle name="Обычный 2 109" xfId="144"/>
    <cellStyle name="Обычный 2 11" xfId="145"/>
    <cellStyle name="Обычный 2 110" xfId="146"/>
    <cellStyle name="Обычный 2 111" xfId="147"/>
    <cellStyle name="Обычный 2 112" xfId="148"/>
    <cellStyle name="Обычный 2 113" xfId="149"/>
    <cellStyle name="Обычный 2 114" xfId="150"/>
    <cellStyle name="Обычный 2 115" xfId="151"/>
    <cellStyle name="Обычный 2 116" xfId="152"/>
    <cellStyle name="Обычный 2 117" xfId="153"/>
    <cellStyle name="Обычный 2 118" xfId="154"/>
    <cellStyle name="Обычный 2 119" xfId="155"/>
    <cellStyle name="Обычный 2 12" xfId="156"/>
    <cellStyle name="Обычный 2 12 10" xfId="157"/>
    <cellStyle name="Обычный 2 12 11" xfId="158"/>
    <cellStyle name="Обычный 2 12 12" xfId="159"/>
    <cellStyle name="Обычный 2 12 13" xfId="160"/>
    <cellStyle name="Обычный 2 12 14" xfId="161"/>
    <cellStyle name="Обычный 2 12 15" xfId="162"/>
    <cellStyle name="Обычный 2 12 16" xfId="163"/>
    <cellStyle name="Обычный 2 12 17" xfId="164"/>
    <cellStyle name="Обычный 2 12 18" xfId="165"/>
    <cellStyle name="Обычный 2 12 19" xfId="166"/>
    <cellStyle name="Обычный 2 12 2" xfId="167"/>
    <cellStyle name="Обычный 2 12 20" xfId="168"/>
    <cellStyle name="Обычный 2 12 21" xfId="169"/>
    <cellStyle name="Обычный 2 12 22" xfId="170"/>
    <cellStyle name="Обычный 2 12 23" xfId="171"/>
    <cellStyle name="Обычный 2 12 24" xfId="172"/>
    <cellStyle name="Обычный 2 12 25" xfId="173"/>
    <cellStyle name="Обычный 2 12 26" xfId="174"/>
    <cellStyle name="Обычный 2 12 27" xfId="175"/>
    <cellStyle name="Обычный 2 12 28" xfId="176"/>
    <cellStyle name="Обычный 2 12 29" xfId="177"/>
    <cellStyle name="Обычный 2 12 3" xfId="178"/>
    <cellStyle name="Обычный 2 12 30" xfId="179"/>
    <cellStyle name="Обычный 2 12 4" xfId="180"/>
    <cellStyle name="Обычный 2 12 5" xfId="181"/>
    <cellStyle name="Обычный 2 12 6" xfId="182"/>
    <cellStyle name="Обычный 2 12 7" xfId="183"/>
    <cellStyle name="Обычный 2 12 8" xfId="184"/>
    <cellStyle name="Обычный 2 12 9" xfId="185"/>
    <cellStyle name="Обычный 2 120" xfId="186"/>
    <cellStyle name="Обычный 2 121" xfId="187"/>
    <cellStyle name="Обычный 2 122" xfId="188"/>
    <cellStyle name="Обычный 2 123" xfId="189"/>
    <cellStyle name="Обычный 2 124" xfId="190"/>
    <cellStyle name="Обычный 2 125" xfId="191"/>
    <cellStyle name="Обычный 2 126" xfId="192"/>
    <cellStyle name="Обычный 2 127" xfId="193"/>
    <cellStyle name="Обычный 2 128" xfId="194"/>
    <cellStyle name="Обычный 2 129" xfId="195"/>
    <cellStyle name="Обычный 2 13" xfId="196"/>
    <cellStyle name="Обычный 2 130" xfId="197"/>
    <cellStyle name="Обычный 2 131" xfId="198"/>
    <cellStyle name="Обычный 2 132" xfId="199"/>
    <cellStyle name="Обычный 2 133" xfId="200"/>
    <cellStyle name="Обычный 2 134" xfId="201"/>
    <cellStyle name="Обычный 2 135" xfId="202"/>
    <cellStyle name="Обычный 2 136" xfId="203"/>
    <cellStyle name="Обычный 2 137" xfId="204"/>
    <cellStyle name="Обычный 2 138" xfId="205"/>
    <cellStyle name="Обычный 2 139" xfId="206"/>
    <cellStyle name="Обычный 2 14" xfId="207"/>
    <cellStyle name="Обычный 2 140" xfId="208"/>
    <cellStyle name="Обычный 2 141" xfId="209"/>
    <cellStyle name="Обычный 2 142" xfId="210"/>
    <cellStyle name="Обычный 2 143" xfId="211"/>
    <cellStyle name="Обычный 2 144" xfId="212"/>
    <cellStyle name="Обычный 2 145" xfId="213"/>
    <cellStyle name="Обычный 2 146" xfId="214"/>
    <cellStyle name="Обычный 2 147" xfId="215"/>
    <cellStyle name="Обычный 2 148" xfId="216"/>
    <cellStyle name="Обычный 2 149" xfId="217"/>
    <cellStyle name="Обычный 2 15" xfId="218"/>
    <cellStyle name="Обычный 2 150" xfId="219"/>
    <cellStyle name="Обычный 2 151" xfId="220"/>
    <cellStyle name="Обычный 2 152" xfId="221"/>
    <cellStyle name="Обычный 2 153" xfId="222"/>
    <cellStyle name="Обычный 2 154" xfId="223"/>
    <cellStyle name="Обычный 2 155" xfId="224"/>
    <cellStyle name="Обычный 2 156" xfId="225"/>
    <cellStyle name="Обычный 2 157" xfId="226"/>
    <cellStyle name="Обычный 2 158" xfId="227"/>
    <cellStyle name="Обычный 2 159" xfId="228"/>
    <cellStyle name="Обычный 2 16" xfId="229"/>
    <cellStyle name="Обычный 2 160" xfId="230"/>
    <cellStyle name="Обычный 2 161" xfId="231"/>
    <cellStyle name="Обычный 2 162" xfId="232"/>
    <cellStyle name="Обычный 2 163" xfId="233"/>
    <cellStyle name="Обычный 2 164" xfId="234"/>
    <cellStyle name="Обычный 2 165" xfId="235"/>
    <cellStyle name="Обычный 2 166" xfId="236"/>
    <cellStyle name="Обычный 2 167" xfId="237"/>
    <cellStyle name="Обычный 2 168" xfId="238"/>
    <cellStyle name="Обычный 2 169" xfId="239"/>
    <cellStyle name="Обычный 2 17" xfId="240"/>
    <cellStyle name="Обычный 2 170" xfId="241"/>
    <cellStyle name="Обычный 2 171" xfId="242"/>
    <cellStyle name="Обычный 2 172" xfId="243"/>
    <cellStyle name="Обычный 2 173" xfId="244"/>
    <cellStyle name="Обычный 2 174" xfId="245"/>
    <cellStyle name="Обычный 2 175" xfId="246"/>
    <cellStyle name="Обычный 2 176" xfId="247"/>
    <cellStyle name="Обычный 2 177" xfId="248"/>
    <cellStyle name="Обычный 2 178" xfId="249"/>
    <cellStyle name="Обычный 2 179" xfId="250"/>
    <cellStyle name="Обычный 2 18" xfId="251"/>
    <cellStyle name="Обычный 2 180" xfId="252"/>
    <cellStyle name="Обычный 2 181" xfId="253"/>
    <cellStyle name="Обычный 2 182" xfId="254"/>
    <cellStyle name="Обычный 2 183" xfId="255"/>
    <cellStyle name="Обычный 2 184" xfId="256"/>
    <cellStyle name="Обычный 2 185" xfId="257"/>
    <cellStyle name="Обычный 2 186" xfId="258"/>
    <cellStyle name="Обычный 2 187" xfId="259"/>
    <cellStyle name="Обычный 2 188" xfId="260"/>
    <cellStyle name="Обычный 2 189" xfId="261"/>
    <cellStyle name="Обычный 2 19" xfId="262"/>
    <cellStyle name="Обычный 2 190" xfId="263"/>
    <cellStyle name="Обычный 2 191" xfId="264"/>
    <cellStyle name="Обычный 2 192" xfId="265"/>
    <cellStyle name="Обычный 2 193" xfId="266"/>
    <cellStyle name="Обычный 2 194" xfId="267"/>
    <cellStyle name="Обычный 2 195" xfId="268"/>
    <cellStyle name="Обычный 2 196" xfId="269"/>
    <cellStyle name="Обычный 2 197" xfId="270"/>
    <cellStyle name="Обычный 2 198" xfId="271"/>
    <cellStyle name="Обычный 2 199" xfId="272"/>
    <cellStyle name="Обычный 2 2" xfId="273"/>
    <cellStyle name="Обычный 2 2 10" xfId="274"/>
    <cellStyle name="Обычный 2 2 11" xfId="275"/>
    <cellStyle name="Обычный 2 2 12" xfId="276"/>
    <cellStyle name="Обычный 2 2 13" xfId="277"/>
    <cellStyle name="Обычный 2 2 14" xfId="278"/>
    <cellStyle name="Обычный 2 2 15" xfId="279"/>
    <cellStyle name="Обычный 2 2 16" xfId="280"/>
    <cellStyle name="Обычный 2 2 17" xfId="281"/>
    <cellStyle name="Обычный 2 2 18" xfId="282"/>
    <cellStyle name="Обычный 2 2 19" xfId="283"/>
    <cellStyle name="Обычный 2 2 2" xfId="284"/>
    <cellStyle name="Обычный 2 2 20" xfId="285"/>
    <cellStyle name="Обычный 2 2 21" xfId="286"/>
    <cellStyle name="Обычный 2 2 22" xfId="287"/>
    <cellStyle name="Обычный 2 2 23" xfId="288"/>
    <cellStyle name="Обычный 2 2 24" xfId="289"/>
    <cellStyle name="Обычный 2 2 25" xfId="290"/>
    <cellStyle name="Обычный 2 2 26" xfId="291"/>
    <cellStyle name="Обычный 2 2 27" xfId="292"/>
    <cellStyle name="Обычный 2 2 28" xfId="293"/>
    <cellStyle name="Обычный 2 2 29" xfId="294"/>
    <cellStyle name="Обычный 2 2 3" xfId="295"/>
    <cellStyle name="Обычный 2 2 30" xfId="296"/>
    <cellStyle name="Обычный 2 2 31" xfId="297"/>
    <cellStyle name="Обычный 2 2 32" xfId="298"/>
    <cellStyle name="Обычный 2 2 33" xfId="299"/>
    <cellStyle name="Обычный 2 2 4" xfId="300"/>
    <cellStyle name="Обычный 2 2 5" xfId="301"/>
    <cellStyle name="Обычный 2 2 6" xfId="302"/>
    <cellStyle name="Обычный 2 2 7" xfId="303"/>
    <cellStyle name="Обычный 2 2 8" xfId="304"/>
    <cellStyle name="Обычный 2 2 9" xfId="305"/>
    <cellStyle name="Обычный 2 20" xfId="306"/>
    <cellStyle name="Обычный 2 200" xfId="307"/>
    <cellStyle name="Обычный 2 201" xfId="308"/>
    <cellStyle name="Обычный 2 21" xfId="309"/>
    <cellStyle name="Обычный 2 22" xfId="310"/>
    <cellStyle name="Обычный 2 23" xfId="311"/>
    <cellStyle name="Обычный 2 24" xfId="312"/>
    <cellStyle name="Обычный 2 25" xfId="313"/>
    <cellStyle name="Обычный 2 26" xfId="314"/>
    <cellStyle name="Обычный 2 27" xfId="315"/>
    <cellStyle name="Обычный 2 28" xfId="316"/>
    <cellStyle name="Обычный 2 29" xfId="317"/>
    <cellStyle name="Обычный 2 3" xfId="318"/>
    <cellStyle name="Обычный 2 30" xfId="319"/>
    <cellStyle name="Обычный 2 31" xfId="320"/>
    <cellStyle name="Обычный 2 32" xfId="321"/>
    <cellStyle name="Обычный 2 33" xfId="322"/>
    <cellStyle name="Обычный 2 34" xfId="323"/>
    <cellStyle name="Обычный 2 35" xfId="324"/>
    <cellStyle name="Обычный 2 36" xfId="325"/>
    <cellStyle name="Обычный 2 37" xfId="326"/>
    <cellStyle name="Обычный 2 38" xfId="327"/>
    <cellStyle name="Обычный 2 39" xfId="328"/>
    <cellStyle name="Обычный 2 4" xfId="329"/>
    <cellStyle name="Обычный 2 40" xfId="330"/>
    <cellStyle name="Обычный 2 41" xfId="331"/>
    <cellStyle name="Обычный 2 42" xfId="332"/>
    <cellStyle name="Обычный 2 43" xfId="333"/>
    <cellStyle name="Обычный 2 44" xfId="334"/>
    <cellStyle name="Обычный 2 45" xfId="335"/>
    <cellStyle name="Обычный 2 46" xfId="336"/>
    <cellStyle name="Обычный 2 47" xfId="337"/>
    <cellStyle name="Обычный 2 48" xfId="338"/>
    <cellStyle name="Обычный 2 49" xfId="339"/>
    <cellStyle name="Обычный 2 5" xfId="340"/>
    <cellStyle name="Обычный 2 50" xfId="341"/>
    <cellStyle name="Обычный 2 51" xfId="342"/>
    <cellStyle name="Обычный 2 52" xfId="343"/>
    <cellStyle name="Обычный 2 53" xfId="344"/>
    <cellStyle name="Обычный 2 54" xfId="345"/>
    <cellStyle name="Обычный 2 55" xfId="346"/>
    <cellStyle name="Обычный 2 56" xfId="347"/>
    <cellStyle name="Обычный 2 57" xfId="348"/>
    <cellStyle name="Обычный 2 58" xfId="349"/>
    <cellStyle name="Обычный 2 59" xfId="350"/>
    <cellStyle name="Обычный 2 6" xfId="351"/>
    <cellStyle name="Обычный 2 60" xfId="352"/>
    <cellStyle name="Обычный 2 61" xfId="353"/>
    <cellStyle name="Обычный 2 62" xfId="354"/>
    <cellStyle name="Обычный 2 63" xfId="355"/>
    <cellStyle name="Обычный 2 64" xfId="356"/>
    <cellStyle name="Обычный 2 65" xfId="357"/>
    <cellStyle name="Обычный 2 66" xfId="358"/>
    <cellStyle name="Обычный 2 67" xfId="359"/>
    <cellStyle name="Обычный 2 68" xfId="360"/>
    <cellStyle name="Обычный 2 69" xfId="361"/>
    <cellStyle name="Обычный 2 7" xfId="362"/>
    <cellStyle name="Обычный 2 70" xfId="363"/>
    <cellStyle name="Обычный 2 71" xfId="364"/>
    <cellStyle name="Обычный 2 72" xfId="365"/>
    <cellStyle name="Обычный 2 73" xfId="366"/>
    <cellStyle name="Обычный 2 74" xfId="367"/>
    <cellStyle name="Обычный 2 75" xfId="368"/>
    <cellStyle name="Обычный 2 76" xfId="369"/>
    <cellStyle name="Обычный 2 77" xfId="370"/>
    <cellStyle name="Обычный 2 78" xfId="371"/>
    <cellStyle name="Обычный 2 79" xfId="372"/>
    <cellStyle name="Обычный 2 8" xfId="373"/>
    <cellStyle name="Обычный 2 80" xfId="374"/>
    <cellStyle name="Обычный 2 81" xfId="375"/>
    <cellStyle name="Обычный 2 82" xfId="376"/>
    <cellStyle name="Обычный 2 83" xfId="377"/>
    <cellStyle name="Обычный 2 84" xfId="378"/>
    <cellStyle name="Обычный 2 85" xfId="379"/>
    <cellStyle name="Обычный 2 86" xfId="380"/>
    <cellStyle name="Обычный 2 87" xfId="381"/>
    <cellStyle name="Обычный 2 88" xfId="382"/>
    <cellStyle name="Обычный 2 89" xfId="383"/>
    <cellStyle name="Обычный 2 9" xfId="384"/>
    <cellStyle name="Обычный 2 90" xfId="385"/>
    <cellStyle name="Обычный 2 91" xfId="386"/>
    <cellStyle name="Обычный 2 92" xfId="387"/>
    <cellStyle name="Обычный 2 93" xfId="388"/>
    <cellStyle name="Обычный 2 94" xfId="389"/>
    <cellStyle name="Обычный 2 95" xfId="390"/>
    <cellStyle name="Обычный 2 96" xfId="391"/>
    <cellStyle name="Обычный 2 97" xfId="392"/>
    <cellStyle name="Обычный 2 98" xfId="393"/>
    <cellStyle name="Обычный 2 99" xfId="394"/>
    <cellStyle name="Обычный 20" xfId="395"/>
    <cellStyle name="Обычный 21" xfId="396"/>
    <cellStyle name="Обычный 22" xfId="397"/>
    <cellStyle name="Обычный 23" xfId="398"/>
    <cellStyle name="Обычный 24" xfId="399"/>
    <cellStyle name="Обычный 25" xfId="400"/>
    <cellStyle name="Обычный 26" xfId="401"/>
    <cellStyle name="Обычный 27" xfId="402"/>
    <cellStyle name="Обычный 28" xfId="403"/>
    <cellStyle name="Обычный 29" xfId="404"/>
    <cellStyle name="Обычный 3" xfId="405"/>
    <cellStyle name="Обычный 3 10" xfId="406"/>
    <cellStyle name="Обычный 3 11" xfId="407"/>
    <cellStyle name="Обычный 3 12" xfId="408"/>
    <cellStyle name="Обычный 3 13" xfId="409"/>
    <cellStyle name="Обычный 3 14" xfId="410"/>
    <cellStyle name="Обычный 3 15" xfId="411"/>
    <cellStyle name="Обычный 3 16" xfId="412"/>
    <cellStyle name="Обычный 3 17" xfId="413"/>
    <cellStyle name="Обычный 3 18" xfId="414"/>
    <cellStyle name="Обычный 3 19" xfId="415"/>
    <cellStyle name="Обычный 3 2" xfId="416"/>
    <cellStyle name="Обычный 3 20" xfId="417"/>
    <cellStyle name="Обычный 3 21" xfId="418"/>
    <cellStyle name="Обычный 3 22" xfId="419"/>
    <cellStyle name="Обычный 3 23" xfId="420"/>
    <cellStyle name="Обычный 3 24" xfId="421"/>
    <cellStyle name="Обычный 3 25" xfId="422"/>
    <cellStyle name="Обычный 3 26" xfId="423"/>
    <cellStyle name="Обычный 3 27" xfId="424"/>
    <cellStyle name="Обычный 3 28" xfId="425"/>
    <cellStyle name="Обычный 3 29" xfId="426"/>
    <cellStyle name="Обычный 3 3" xfId="427"/>
    <cellStyle name="Обычный 3 30" xfId="428"/>
    <cellStyle name="Обычный 3 31" xfId="429"/>
    <cellStyle name="Обычный 3 32" xfId="430"/>
    <cellStyle name="Обычный 3 33" xfId="431"/>
    <cellStyle name="Обычный 3 4" xfId="432"/>
    <cellStyle name="Обычный 3 5" xfId="433"/>
    <cellStyle name="Обычный 3 6" xfId="434"/>
    <cellStyle name="Обычный 3 7" xfId="435"/>
    <cellStyle name="Обычный 3 8" xfId="436"/>
    <cellStyle name="Обычный 3 9" xfId="437"/>
    <cellStyle name="Обычный 30" xfId="438"/>
    <cellStyle name="Обычный 31" xfId="439"/>
    <cellStyle name="Обычный 32" xfId="440"/>
    <cellStyle name="Обычный 33" xfId="441"/>
    <cellStyle name="Обычный 34" xfId="442"/>
    <cellStyle name="Обычный 35" xfId="443"/>
    <cellStyle name="Обычный 36" xfId="444"/>
    <cellStyle name="Обычный 37" xfId="445"/>
    <cellStyle name="Обычный 38" xfId="446"/>
    <cellStyle name="Обычный 39" xfId="447"/>
    <cellStyle name="Обычный 4" xfId="448"/>
    <cellStyle name="Обычный 40" xfId="449"/>
    <cellStyle name="Обычный 41" xfId="450"/>
    <cellStyle name="Обычный 42" xfId="451"/>
    <cellStyle name="Обычный 43" xfId="452"/>
    <cellStyle name="Обычный 44" xfId="453"/>
    <cellStyle name="Обычный 45" xfId="454"/>
    <cellStyle name="Обычный 46" xfId="455"/>
    <cellStyle name="Обычный 47" xfId="456"/>
    <cellStyle name="Обычный 48" xfId="457"/>
    <cellStyle name="Обычный 49" xfId="458"/>
    <cellStyle name="Обычный 5" xfId="459"/>
    <cellStyle name="Обычный 50" xfId="460"/>
    <cellStyle name="Обычный 51" xfId="461"/>
    <cellStyle name="Обычный 52" xfId="462"/>
    <cellStyle name="Обычный 53" xfId="463"/>
    <cellStyle name="Обычный 54" xfId="464"/>
    <cellStyle name="Обычный 55" xfId="465"/>
    <cellStyle name="Обычный 56" xfId="466"/>
    <cellStyle name="Обычный 57" xfId="467"/>
    <cellStyle name="Обычный 58" xfId="468"/>
    <cellStyle name="Обычный 59" xfId="469"/>
    <cellStyle name="Обычный 6" xfId="470"/>
    <cellStyle name="Обычный 60" xfId="471"/>
    <cellStyle name="Обычный 61" xfId="472"/>
    <cellStyle name="Обычный 62" xfId="473"/>
    <cellStyle name="Обычный 63" xfId="474"/>
    <cellStyle name="Обычный 64" xfId="475"/>
    <cellStyle name="Обычный 65" xfId="476"/>
    <cellStyle name="Обычный 66" xfId="477"/>
    <cellStyle name="Обычный 67" xfId="478"/>
    <cellStyle name="Обычный 68" xfId="479"/>
    <cellStyle name="Обычный 69" xfId="480"/>
    <cellStyle name="Обычный 7" xfId="481"/>
    <cellStyle name="Обычный 70" xfId="482"/>
    <cellStyle name="Обычный 71" xfId="483"/>
    <cellStyle name="Обычный 72" xfId="484"/>
    <cellStyle name="Обычный 73" xfId="485"/>
    <cellStyle name="Обычный 74" xfId="486"/>
    <cellStyle name="Обычный 75" xfId="487"/>
    <cellStyle name="Обычный 76" xfId="488"/>
    <cellStyle name="Обычный 77" xfId="489"/>
    <cellStyle name="Обычный 78" xfId="490"/>
    <cellStyle name="Обычный 79" xfId="491"/>
    <cellStyle name="Обычный 8" xfId="492"/>
    <cellStyle name="Обычный 80" xfId="493"/>
    <cellStyle name="Обычный 81" xfId="494"/>
    <cellStyle name="Обычный 82" xfId="495"/>
    <cellStyle name="Обычный 83" xfId="496"/>
    <cellStyle name="Обычный 84" xfId="497"/>
    <cellStyle name="Обычный 85" xfId="498"/>
    <cellStyle name="Обычный 86" xfId="499"/>
    <cellStyle name="Обычный 87" xfId="500"/>
    <cellStyle name="Обычный 88" xfId="501"/>
    <cellStyle name="Обычный 89" xfId="502"/>
    <cellStyle name="Обычный 9" xfId="503"/>
    <cellStyle name="Обычный 90" xfId="504"/>
    <cellStyle name="Обычный 91" xfId="505"/>
    <cellStyle name="Обычный 92" xfId="506"/>
    <cellStyle name="Обычный 93" xfId="507"/>
    <cellStyle name="Обычный 94" xfId="508"/>
    <cellStyle name="Обычный 95" xfId="509"/>
    <cellStyle name="Обычный 96" xfId="510"/>
    <cellStyle name="Обычный 97" xfId="511"/>
    <cellStyle name="Обычный 98" xfId="512"/>
    <cellStyle name="Обычный 99" xfId="513"/>
    <cellStyle name="Followed Hyperlink" xfId="514"/>
    <cellStyle name="Плохой" xfId="515"/>
    <cellStyle name="Пояснение" xfId="516"/>
    <cellStyle name="Примечание" xfId="517"/>
    <cellStyle name="Percent" xfId="518"/>
    <cellStyle name="Связанная ячейка" xfId="519"/>
    <cellStyle name="Текст предупреждения" xfId="520"/>
    <cellStyle name="Comma" xfId="521"/>
    <cellStyle name="Comma [0]" xfId="522"/>
    <cellStyle name="Хороший" xfId="5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62"/>
  <sheetViews>
    <sheetView tabSelected="1" view="pageBreakPreview" zoomScaleSheetLayoutView="100" zoomScalePageLayoutView="0" workbookViewId="0" topLeftCell="A1">
      <selection activeCell="G57" sqref="G57"/>
    </sheetView>
  </sheetViews>
  <sheetFormatPr defaultColWidth="9.00390625" defaultRowHeight="12.75"/>
  <cols>
    <col min="1" max="1" width="39.625" style="1" customWidth="1"/>
    <col min="2" max="2" width="6.625" style="1" customWidth="1"/>
    <col min="3" max="3" width="5.125" style="1" customWidth="1"/>
    <col min="4" max="4" width="4.75390625" style="1" customWidth="1"/>
    <col min="5" max="5" width="12.625" style="1" hidden="1" customWidth="1"/>
    <col min="6" max="6" width="8.00390625" style="1" hidden="1" customWidth="1"/>
    <col min="7" max="7" width="17.875" style="1" customWidth="1"/>
    <col min="8" max="8" width="19.00390625" style="1" customWidth="1"/>
    <col min="9" max="9" width="15.375" style="1" customWidth="1"/>
    <col min="10" max="10" width="8.125" style="1" customWidth="1"/>
    <col min="11" max="11" width="13.625" style="1" customWidth="1"/>
    <col min="12" max="12" width="13.875" style="1" bestFit="1" customWidth="1"/>
    <col min="13" max="16384" width="9.125" style="1" customWidth="1"/>
  </cols>
  <sheetData>
    <row r="1" spans="9:10" ht="12.75">
      <c r="I1" s="2"/>
      <c r="J1" s="2"/>
    </row>
    <row r="2" spans="4:14" ht="28.5" customHeight="1">
      <c r="D2" s="80"/>
      <c r="E2" s="81"/>
      <c r="F2" s="81"/>
      <c r="G2" s="81"/>
      <c r="H2" s="81"/>
      <c r="I2" s="81"/>
      <c r="J2" s="81"/>
      <c r="K2" s="5"/>
      <c r="L2" s="5"/>
      <c r="M2" s="5"/>
      <c r="N2" s="5"/>
    </row>
    <row r="3" spans="8:10" ht="12.75">
      <c r="H3" s="36"/>
      <c r="I3" s="36"/>
      <c r="J3" s="36"/>
    </row>
    <row r="4" spans="1:10" ht="31.5" customHeight="1" thickBot="1">
      <c r="A4" s="85" t="s">
        <v>71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2.75" customHeight="1">
      <c r="A5" s="86" t="s">
        <v>8</v>
      </c>
      <c r="B5" s="89" t="s">
        <v>37</v>
      </c>
      <c r="C5" s="92" t="s">
        <v>9</v>
      </c>
      <c r="D5" s="95" t="s">
        <v>18</v>
      </c>
      <c r="E5" s="71" t="s">
        <v>27</v>
      </c>
      <c r="F5" s="74" t="s">
        <v>28</v>
      </c>
      <c r="G5" s="77" t="s">
        <v>73</v>
      </c>
      <c r="H5" s="77" t="s">
        <v>64</v>
      </c>
      <c r="I5" s="77" t="s">
        <v>72</v>
      </c>
      <c r="J5" s="82" t="s">
        <v>2</v>
      </c>
    </row>
    <row r="6" spans="1:10" ht="12.75">
      <c r="A6" s="87"/>
      <c r="B6" s="90"/>
      <c r="C6" s="93"/>
      <c r="D6" s="96"/>
      <c r="E6" s="72"/>
      <c r="F6" s="75"/>
      <c r="G6" s="78"/>
      <c r="H6" s="78"/>
      <c r="I6" s="78"/>
      <c r="J6" s="83"/>
    </row>
    <row r="7" spans="1:10" ht="12.75">
      <c r="A7" s="87"/>
      <c r="B7" s="90"/>
      <c r="C7" s="93"/>
      <c r="D7" s="96"/>
      <c r="E7" s="72"/>
      <c r="F7" s="75"/>
      <c r="G7" s="78"/>
      <c r="H7" s="78"/>
      <c r="I7" s="78"/>
      <c r="J7" s="83"/>
    </row>
    <row r="8" spans="1:10" ht="12.75">
      <c r="A8" s="87"/>
      <c r="B8" s="90"/>
      <c r="C8" s="93"/>
      <c r="D8" s="96"/>
      <c r="E8" s="72"/>
      <c r="F8" s="75"/>
      <c r="G8" s="78"/>
      <c r="H8" s="78"/>
      <c r="I8" s="78"/>
      <c r="J8" s="83"/>
    </row>
    <row r="9" spans="1:10" ht="12.75">
      <c r="A9" s="87"/>
      <c r="B9" s="90"/>
      <c r="C9" s="93"/>
      <c r="D9" s="96"/>
      <c r="E9" s="72"/>
      <c r="F9" s="75"/>
      <c r="G9" s="78"/>
      <c r="H9" s="78"/>
      <c r="I9" s="78"/>
      <c r="J9" s="83"/>
    </row>
    <row r="10" spans="1:10" ht="13.5" thickBot="1">
      <c r="A10" s="88"/>
      <c r="B10" s="91"/>
      <c r="C10" s="94"/>
      <c r="D10" s="97"/>
      <c r="E10" s="73"/>
      <c r="F10" s="76"/>
      <c r="G10" s="79"/>
      <c r="H10" s="79"/>
      <c r="I10" s="79"/>
      <c r="J10" s="84"/>
    </row>
    <row r="11" spans="1:10" ht="18.75">
      <c r="A11" s="37" t="s">
        <v>23</v>
      </c>
      <c r="B11" s="38" t="s">
        <v>38</v>
      </c>
      <c r="C11" s="39" t="s">
        <v>10</v>
      </c>
      <c r="D11" s="40"/>
      <c r="E11" s="39"/>
      <c r="F11" s="41"/>
      <c r="G11" s="42">
        <f>SUM(G12:G16)</f>
        <v>29696332.35</v>
      </c>
      <c r="H11" s="42">
        <f>H12+H13+H14+H15+H16</f>
        <v>44100152</v>
      </c>
      <c r="I11" s="42">
        <f>I12+I13+I14+I15+I16</f>
        <v>32381515.96</v>
      </c>
      <c r="J11" s="98">
        <f aca="true" t="shared" si="0" ref="J11:J16">I11/H11*100</f>
        <v>73.42722074971533</v>
      </c>
    </row>
    <row r="12" spans="1:10" ht="36.75" customHeight="1">
      <c r="A12" s="30" t="s">
        <v>67</v>
      </c>
      <c r="B12" s="8" t="s">
        <v>38</v>
      </c>
      <c r="C12" s="14" t="s">
        <v>10</v>
      </c>
      <c r="D12" s="15" t="s">
        <v>20</v>
      </c>
      <c r="E12" s="7"/>
      <c r="F12" s="10"/>
      <c r="G12" s="16">
        <v>18897631.25</v>
      </c>
      <c r="H12" s="16">
        <v>27433211.83</v>
      </c>
      <c r="I12" s="16">
        <v>19325001.5</v>
      </c>
      <c r="J12" s="99">
        <f>I12/H12*100</f>
        <v>70.44381685875679</v>
      </c>
    </row>
    <row r="13" spans="1:10" ht="14.25" customHeight="1">
      <c r="A13" s="13" t="s">
        <v>55</v>
      </c>
      <c r="B13" s="8" t="s">
        <v>38</v>
      </c>
      <c r="C13" s="14" t="s">
        <v>10</v>
      </c>
      <c r="D13" s="15" t="s">
        <v>16</v>
      </c>
      <c r="E13" s="7" t="s">
        <v>54</v>
      </c>
      <c r="F13" s="10"/>
      <c r="G13" s="16">
        <v>0</v>
      </c>
      <c r="H13" s="16">
        <v>4200</v>
      </c>
      <c r="I13" s="16">
        <v>2100</v>
      </c>
      <c r="J13" s="99">
        <f t="shared" si="0"/>
        <v>50</v>
      </c>
    </row>
    <row r="14" spans="1:10" ht="26.25" customHeight="1">
      <c r="A14" s="13" t="s">
        <v>56</v>
      </c>
      <c r="B14" s="8" t="s">
        <v>38</v>
      </c>
      <c r="C14" s="14" t="s">
        <v>10</v>
      </c>
      <c r="D14" s="15" t="s">
        <v>11</v>
      </c>
      <c r="E14" s="7" t="s">
        <v>54</v>
      </c>
      <c r="F14" s="10"/>
      <c r="G14" s="16">
        <v>0</v>
      </c>
      <c r="H14" s="16">
        <v>0</v>
      </c>
      <c r="I14" s="16">
        <v>0</v>
      </c>
      <c r="J14" s="99" t="e">
        <f t="shared" si="0"/>
        <v>#DIV/0!</v>
      </c>
    </row>
    <row r="15" spans="1:10" ht="20.25" customHeight="1">
      <c r="A15" s="13" t="s">
        <v>57</v>
      </c>
      <c r="B15" s="8" t="s">
        <v>38</v>
      </c>
      <c r="C15" s="14" t="s">
        <v>10</v>
      </c>
      <c r="D15" s="15" t="s">
        <v>36</v>
      </c>
      <c r="E15" s="7" t="s">
        <v>54</v>
      </c>
      <c r="F15" s="10"/>
      <c r="G15" s="16">
        <v>0</v>
      </c>
      <c r="H15" s="16">
        <v>50000</v>
      </c>
      <c r="I15" s="16">
        <v>0</v>
      </c>
      <c r="J15" s="99">
        <f t="shared" si="0"/>
        <v>0</v>
      </c>
    </row>
    <row r="16" spans="1:10" ht="20.25" customHeight="1">
      <c r="A16" s="13" t="s">
        <v>24</v>
      </c>
      <c r="B16" s="8" t="s">
        <v>38</v>
      </c>
      <c r="C16" s="14" t="s">
        <v>10</v>
      </c>
      <c r="D16" s="15" t="s">
        <v>42</v>
      </c>
      <c r="E16" s="7" t="s">
        <v>54</v>
      </c>
      <c r="F16" s="10"/>
      <c r="G16" s="16">
        <v>10798701.1</v>
      </c>
      <c r="H16" s="16">
        <v>16612740.17</v>
      </c>
      <c r="I16" s="16">
        <v>13054414.46</v>
      </c>
      <c r="J16" s="99">
        <f t="shared" si="0"/>
        <v>78.58074180666608</v>
      </c>
    </row>
    <row r="17" spans="1:10" ht="20.25" customHeight="1">
      <c r="A17" s="43" t="s">
        <v>49</v>
      </c>
      <c r="B17" s="44" t="s">
        <v>38</v>
      </c>
      <c r="C17" s="45" t="s">
        <v>17</v>
      </c>
      <c r="D17" s="46"/>
      <c r="E17" s="47"/>
      <c r="F17" s="48"/>
      <c r="G17" s="49">
        <f>G18</f>
        <v>811425</v>
      </c>
      <c r="H17" s="49">
        <f>H18</f>
        <v>959400</v>
      </c>
      <c r="I17" s="49">
        <f>I18</f>
        <v>719550</v>
      </c>
      <c r="J17" s="98">
        <f aca="true" t="shared" si="1" ref="J17:J33">I17/H17*100</f>
        <v>75</v>
      </c>
    </row>
    <row r="18" spans="1:10" ht="20.25" customHeight="1">
      <c r="A18" s="13" t="s">
        <v>50</v>
      </c>
      <c r="B18" s="8" t="s">
        <v>38</v>
      </c>
      <c r="C18" s="14" t="s">
        <v>17</v>
      </c>
      <c r="D18" s="15" t="s">
        <v>19</v>
      </c>
      <c r="E18" s="7"/>
      <c r="F18" s="10"/>
      <c r="G18" s="16">
        <v>811425</v>
      </c>
      <c r="H18" s="16">
        <v>959400</v>
      </c>
      <c r="I18" s="16">
        <v>719550</v>
      </c>
      <c r="J18" s="99">
        <f t="shared" si="1"/>
        <v>75</v>
      </c>
    </row>
    <row r="19" spans="1:10" ht="31.5" customHeight="1">
      <c r="A19" s="43" t="s">
        <v>59</v>
      </c>
      <c r="B19" s="44" t="s">
        <v>38</v>
      </c>
      <c r="C19" s="45" t="s">
        <v>19</v>
      </c>
      <c r="D19" s="46"/>
      <c r="E19" s="6"/>
      <c r="F19" s="11"/>
      <c r="G19" s="49">
        <f>G20+G21</f>
        <v>3849532.44</v>
      </c>
      <c r="H19" s="49">
        <f>H21</f>
        <v>1744323.6</v>
      </c>
      <c r="I19" s="49">
        <f>I21</f>
        <v>170586.27</v>
      </c>
      <c r="J19" s="98">
        <f>I19/H19*100</f>
        <v>9.779508228863037</v>
      </c>
    </row>
    <row r="20" spans="1:10" ht="40.5" customHeight="1">
      <c r="A20" s="29" t="s">
        <v>70</v>
      </c>
      <c r="B20" s="69" t="s">
        <v>38</v>
      </c>
      <c r="C20" s="7" t="s">
        <v>19</v>
      </c>
      <c r="D20" s="15" t="s">
        <v>13</v>
      </c>
      <c r="E20" s="7"/>
      <c r="F20" s="10"/>
      <c r="G20" s="16">
        <v>3588795</v>
      </c>
      <c r="H20" s="16">
        <v>0</v>
      </c>
      <c r="I20" s="16">
        <v>0</v>
      </c>
      <c r="J20" s="99" t="e">
        <f>I20/H20*100</f>
        <v>#DIV/0!</v>
      </c>
    </row>
    <row r="21" spans="1:10" ht="36.75" customHeight="1">
      <c r="A21" s="29" t="s">
        <v>60</v>
      </c>
      <c r="B21" s="8" t="s">
        <v>38</v>
      </c>
      <c r="C21" s="7" t="s">
        <v>19</v>
      </c>
      <c r="D21" s="15" t="s">
        <v>39</v>
      </c>
      <c r="E21" s="7"/>
      <c r="F21" s="10"/>
      <c r="G21" s="16">
        <v>260737.44</v>
      </c>
      <c r="H21" s="16">
        <v>1744323.6</v>
      </c>
      <c r="I21" s="16">
        <v>170586.27</v>
      </c>
      <c r="J21" s="99">
        <f>I21/H21*100</f>
        <v>9.779508228863037</v>
      </c>
    </row>
    <row r="22" spans="1:10" ht="20.25" customHeight="1">
      <c r="A22" s="43" t="s">
        <v>35</v>
      </c>
      <c r="B22" s="44" t="s">
        <v>38</v>
      </c>
      <c r="C22" s="45" t="s">
        <v>20</v>
      </c>
      <c r="D22" s="50"/>
      <c r="E22" s="51"/>
      <c r="F22" s="52"/>
      <c r="G22" s="49">
        <f>G23+G24+G25+G26</f>
        <v>2550080.83</v>
      </c>
      <c r="H22" s="49">
        <f>H23+H24+H25+H26</f>
        <v>10273731.08</v>
      </c>
      <c r="I22" s="49">
        <f>I23+I24+I25+I26</f>
        <v>4340800</v>
      </c>
      <c r="J22" s="98">
        <f t="shared" si="1"/>
        <v>42.2514465893534</v>
      </c>
    </row>
    <row r="23" spans="1:10" ht="20.25" customHeight="1">
      <c r="A23" s="29" t="s">
        <v>41</v>
      </c>
      <c r="B23" s="8" t="s">
        <v>38</v>
      </c>
      <c r="C23" s="7" t="s">
        <v>20</v>
      </c>
      <c r="D23" s="15" t="s">
        <v>10</v>
      </c>
      <c r="E23" s="7"/>
      <c r="F23" s="10"/>
      <c r="G23" s="16">
        <v>0</v>
      </c>
      <c r="H23" s="16">
        <v>0</v>
      </c>
      <c r="I23" s="16">
        <v>0</v>
      </c>
      <c r="J23" s="99" t="e">
        <f t="shared" si="1"/>
        <v>#DIV/0!</v>
      </c>
    </row>
    <row r="24" spans="1:10" ht="20.25" customHeight="1">
      <c r="A24" s="29" t="s">
        <v>0</v>
      </c>
      <c r="B24" s="8" t="s">
        <v>38</v>
      </c>
      <c r="C24" s="7" t="s">
        <v>20</v>
      </c>
      <c r="D24" s="15" t="s">
        <v>16</v>
      </c>
      <c r="E24" s="7"/>
      <c r="F24" s="10"/>
      <c r="G24" s="16">
        <v>371000</v>
      </c>
      <c r="H24" s="16">
        <v>438800</v>
      </c>
      <c r="I24" s="16">
        <v>340800</v>
      </c>
      <c r="J24" s="99">
        <f t="shared" si="1"/>
        <v>77.66636280765725</v>
      </c>
    </row>
    <row r="25" spans="1:10" ht="20.25" customHeight="1">
      <c r="A25" s="29" t="s">
        <v>5</v>
      </c>
      <c r="B25" s="8" t="s">
        <v>38</v>
      </c>
      <c r="C25" s="7" t="s">
        <v>20</v>
      </c>
      <c r="D25" s="15" t="s">
        <v>13</v>
      </c>
      <c r="E25" s="7"/>
      <c r="F25" s="10"/>
      <c r="G25" s="16">
        <v>0</v>
      </c>
      <c r="H25" s="16">
        <v>7000000</v>
      </c>
      <c r="I25" s="16">
        <v>4000000</v>
      </c>
      <c r="J25" s="99">
        <f t="shared" si="1"/>
        <v>57.14285714285714</v>
      </c>
    </row>
    <row r="26" spans="1:10" ht="28.5" customHeight="1">
      <c r="A26" s="29" t="s">
        <v>40</v>
      </c>
      <c r="B26" s="8" t="s">
        <v>38</v>
      </c>
      <c r="C26" s="7" t="s">
        <v>20</v>
      </c>
      <c r="D26" s="15" t="s">
        <v>14</v>
      </c>
      <c r="E26" s="7"/>
      <c r="F26" s="10"/>
      <c r="G26" s="16">
        <v>2179080.83</v>
      </c>
      <c r="H26" s="16">
        <v>2834931.08</v>
      </c>
      <c r="I26" s="16">
        <v>0</v>
      </c>
      <c r="J26" s="99">
        <f t="shared" si="1"/>
        <v>0</v>
      </c>
    </row>
    <row r="27" spans="1:10" ht="20.25" customHeight="1">
      <c r="A27" s="53" t="s">
        <v>6</v>
      </c>
      <c r="B27" s="54" t="s">
        <v>38</v>
      </c>
      <c r="C27" s="51" t="s">
        <v>16</v>
      </c>
      <c r="D27" s="55"/>
      <c r="E27" s="56"/>
      <c r="F27" s="52"/>
      <c r="G27" s="49">
        <f>G28+G30+G29+G31</f>
        <v>68976841.42999999</v>
      </c>
      <c r="H27" s="49">
        <f>H28+H30+H29+H31</f>
        <v>494956961.16999996</v>
      </c>
      <c r="I27" s="49">
        <f>I28+I30+I29+I31</f>
        <v>245827617.02</v>
      </c>
      <c r="J27" s="98">
        <f t="shared" si="1"/>
        <v>49.66646320902375</v>
      </c>
    </row>
    <row r="28" spans="1:10" ht="20.25" customHeight="1">
      <c r="A28" s="13" t="s">
        <v>6</v>
      </c>
      <c r="B28" s="8" t="s">
        <v>38</v>
      </c>
      <c r="C28" s="7" t="s">
        <v>16</v>
      </c>
      <c r="D28" s="15" t="s">
        <v>10</v>
      </c>
      <c r="E28" s="27"/>
      <c r="F28" s="28"/>
      <c r="G28" s="16">
        <v>63485598.3</v>
      </c>
      <c r="H28" s="16">
        <v>407430558.15</v>
      </c>
      <c r="I28" s="16">
        <v>237316109.56</v>
      </c>
      <c r="J28" s="99">
        <f t="shared" si="1"/>
        <v>58.247007941075815</v>
      </c>
    </row>
    <row r="29" spans="1:10" ht="20.25" customHeight="1">
      <c r="A29" s="13" t="s">
        <v>61</v>
      </c>
      <c r="B29" s="8" t="s">
        <v>38</v>
      </c>
      <c r="C29" s="17" t="s">
        <v>16</v>
      </c>
      <c r="D29" s="20" t="s">
        <v>17</v>
      </c>
      <c r="E29" s="7"/>
      <c r="F29" s="10"/>
      <c r="G29" s="16">
        <v>0</v>
      </c>
      <c r="H29" s="16">
        <v>62579358.03</v>
      </c>
      <c r="I29" s="16">
        <v>271403.31</v>
      </c>
      <c r="J29" s="99">
        <f>I29/H29*100</f>
        <v>0.43369462158734773</v>
      </c>
    </row>
    <row r="30" spans="1:10" ht="15" customHeight="1">
      <c r="A30" s="13" t="s">
        <v>4</v>
      </c>
      <c r="B30" s="8" t="s">
        <v>38</v>
      </c>
      <c r="C30" s="17" t="s">
        <v>16</v>
      </c>
      <c r="D30" s="20" t="s">
        <v>19</v>
      </c>
      <c r="E30" s="7"/>
      <c r="F30" s="21"/>
      <c r="G30" s="16">
        <v>5491243.13</v>
      </c>
      <c r="H30" s="16">
        <v>24877044.99</v>
      </c>
      <c r="I30" s="16">
        <v>8201521.08</v>
      </c>
      <c r="J30" s="99">
        <f t="shared" si="1"/>
        <v>32.96822867545894</v>
      </c>
    </row>
    <row r="31" spans="1:10" ht="30.75" customHeight="1">
      <c r="A31" s="13" t="s">
        <v>66</v>
      </c>
      <c r="B31" s="8" t="s">
        <v>38</v>
      </c>
      <c r="C31" s="17" t="s">
        <v>16</v>
      </c>
      <c r="D31" s="20" t="s">
        <v>16</v>
      </c>
      <c r="E31" s="7"/>
      <c r="F31" s="21"/>
      <c r="G31" s="21" t="s">
        <v>69</v>
      </c>
      <c r="H31" s="16">
        <v>70000</v>
      </c>
      <c r="I31" s="16">
        <v>38583.07</v>
      </c>
      <c r="J31" s="99">
        <f>I31/H31*100</f>
        <v>55.11867142857143</v>
      </c>
    </row>
    <row r="32" spans="1:11" ht="33" customHeight="1">
      <c r="A32" s="57" t="s">
        <v>29</v>
      </c>
      <c r="B32" s="54" t="s">
        <v>38</v>
      </c>
      <c r="C32" s="47" t="s">
        <v>11</v>
      </c>
      <c r="D32" s="46"/>
      <c r="E32" s="47"/>
      <c r="F32" s="48"/>
      <c r="G32" s="49">
        <f>G33+G34+G35+G36+G37</f>
        <v>244660116.03</v>
      </c>
      <c r="H32" s="49">
        <f>H33+H34+H35+H36+H37</f>
        <v>387455745.17999995</v>
      </c>
      <c r="I32" s="49">
        <f>I33+I34+I35+I36+I37</f>
        <v>271884250.64</v>
      </c>
      <c r="J32" s="98">
        <f t="shared" si="1"/>
        <v>70.17169161182292</v>
      </c>
      <c r="K32" s="3"/>
    </row>
    <row r="33" spans="1:10" ht="15.75" customHeight="1">
      <c r="A33" s="34" t="s">
        <v>30</v>
      </c>
      <c r="B33" s="12" t="s">
        <v>38</v>
      </c>
      <c r="C33" s="22" t="s">
        <v>11</v>
      </c>
      <c r="D33" s="23" t="s">
        <v>10</v>
      </c>
      <c r="E33" s="24"/>
      <c r="F33" s="25"/>
      <c r="G33" s="26">
        <v>78951308.6</v>
      </c>
      <c r="H33" s="26">
        <v>96986615.5</v>
      </c>
      <c r="I33" s="26">
        <v>71051220.62</v>
      </c>
      <c r="J33" s="99">
        <f t="shared" si="1"/>
        <v>73.25878963164769</v>
      </c>
    </row>
    <row r="34" spans="1:11" ht="20.25" customHeight="1">
      <c r="A34" s="34" t="s">
        <v>31</v>
      </c>
      <c r="B34" s="12" t="s">
        <v>38</v>
      </c>
      <c r="C34" s="31" t="s">
        <v>11</v>
      </c>
      <c r="D34" s="32" t="s">
        <v>17</v>
      </c>
      <c r="E34" s="22"/>
      <c r="F34" s="33"/>
      <c r="G34" s="26">
        <v>143454550.62</v>
      </c>
      <c r="H34" s="26">
        <v>256775280.28</v>
      </c>
      <c r="I34" s="26">
        <v>174909733.04</v>
      </c>
      <c r="J34" s="99">
        <f aca="true" t="shared" si="2" ref="J34:J39">I34/H34*100</f>
        <v>68.1178238221647</v>
      </c>
      <c r="K34" s="3"/>
    </row>
    <row r="35" spans="1:10" ht="12" customHeight="1">
      <c r="A35" s="13" t="s">
        <v>7</v>
      </c>
      <c r="B35" s="8" t="s">
        <v>38</v>
      </c>
      <c r="C35" s="17" t="s">
        <v>11</v>
      </c>
      <c r="D35" s="20" t="s">
        <v>19</v>
      </c>
      <c r="E35" s="7"/>
      <c r="F35" s="21"/>
      <c r="G35" s="16">
        <v>11288408.15</v>
      </c>
      <c r="H35" s="16">
        <v>17876000</v>
      </c>
      <c r="I35" s="16">
        <v>14029943.64</v>
      </c>
      <c r="J35" s="99">
        <f t="shared" si="2"/>
        <v>78.48480443052136</v>
      </c>
    </row>
    <row r="36" spans="1:10" ht="19.5" customHeight="1">
      <c r="A36" s="35" t="s">
        <v>53</v>
      </c>
      <c r="B36" s="8" t="s">
        <v>38</v>
      </c>
      <c r="C36" s="14" t="s">
        <v>11</v>
      </c>
      <c r="D36" s="15" t="s">
        <v>11</v>
      </c>
      <c r="E36" s="7"/>
      <c r="F36" s="10"/>
      <c r="G36" s="16">
        <v>1062019.92</v>
      </c>
      <c r="H36" s="16">
        <v>2261074.78</v>
      </c>
      <c r="I36" s="16">
        <v>938248.26</v>
      </c>
      <c r="J36" s="99">
        <f t="shared" si="2"/>
        <v>41.495675786539</v>
      </c>
    </row>
    <row r="37" spans="1:10" ht="18.75" customHeight="1">
      <c r="A37" s="13" t="s">
        <v>32</v>
      </c>
      <c r="B37" s="8" t="s">
        <v>38</v>
      </c>
      <c r="C37" s="17" t="s">
        <v>11</v>
      </c>
      <c r="D37" s="15" t="s">
        <v>13</v>
      </c>
      <c r="E37" s="7"/>
      <c r="F37" s="10"/>
      <c r="G37" s="16">
        <v>9903828.74</v>
      </c>
      <c r="H37" s="16">
        <v>13556774.62</v>
      </c>
      <c r="I37" s="16">
        <v>10955105.08</v>
      </c>
      <c r="J37" s="99">
        <f t="shared" si="2"/>
        <v>80.80908171061711</v>
      </c>
    </row>
    <row r="38" spans="1:10" ht="27.75" customHeight="1">
      <c r="A38" s="57" t="s">
        <v>52</v>
      </c>
      <c r="B38" s="54" t="s">
        <v>38</v>
      </c>
      <c r="C38" s="58" t="s">
        <v>12</v>
      </c>
      <c r="D38" s="46"/>
      <c r="E38" s="47"/>
      <c r="F38" s="48"/>
      <c r="G38" s="49">
        <f>G39</f>
        <v>13482787.03</v>
      </c>
      <c r="H38" s="49">
        <f>H39</f>
        <v>16779289</v>
      </c>
      <c r="I38" s="49">
        <f>I39</f>
        <v>12698899.82</v>
      </c>
      <c r="J38" s="98">
        <f t="shared" si="2"/>
        <v>75.68198998181627</v>
      </c>
    </row>
    <row r="39" spans="1:10" ht="22.5" customHeight="1">
      <c r="A39" s="13" t="s">
        <v>33</v>
      </c>
      <c r="B39" s="8" t="s">
        <v>38</v>
      </c>
      <c r="C39" s="7" t="s">
        <v>12</v>
      </c>
      <c r="D39" s="15" t="s">
        <v>10</v>
      </c>
      <c r="E39" s="7"/>
      <c r="F39" s="10"/>
      <c r="G39" s="16">
        <v>13482787.03</v>
      </c>
      <c r="H39" s="16">
        <v>16779289</v>
      </c>
      <c r="I39" s="16">
        <v>12698899.82</v>
      </c>
      <c r="J39" s="99">
        <f t="shared" si="2"/>
        <v>75.68198998181627</v>
      </c>
    </row>
    <row r="40" spans="1:10" ht="22.5" customHeight="1">
      <c r="A40" s="57" t="s">
        <v>21</v>
      </c>
      <c r="B40" s="54" t="s">
        <v>38</v>
      </c>
      <c r="C40" s="58" t="s">
        <v>15</v>
      </c>
      <c r="D40" s="46"/>
      <c r="E40" s="47"/>
      <c r="F40" s="48"/>
      <c r="G40" s="49">
        <f>G41+G42+G43+G44</f>
        <v>14357781.26</v>
      </c>
      <c r="H40" s="49">
        <f>H41+H42+H43+H44</f>
        <v>27030685</v>
      </c>
      <c r="I40" s="49">
        <f>I41+I42+I43+I44</f>
        <v>22337153.74</v>
      </c>
      <c r="J40" s="98">
        <f aca="true" t="shared" si="3" ref="J40:J49">I40/H40*100</f>
        <v>82.6362844300838</v>
      </c>
    </row>
    <row r="41" spans="1:10" ht="22.5" customHeight="1">
      <c r="A41" s="13" t="s">
        <v>25</v>
      </c>
      <c r="B41" s="8" t="s">
        <v>38</v>
      </c>
      <c r="C41" s="14" t="s">
        <v>15</v>
      </c>
      <c r="D41" s="15" t="s">
        <v>10</v>
      </c>
      <c r="E41" s="7"/>
      <c r="F41" s="10"/>
      <c r="G41" s="16">
        <v>4033668.42</v>
      </c>
      <c r="H41" s="16">
        <v>5484000</v>
      </c>
      <c r="I41" s="16">
        <v>3947147.28</v>
      </c>
      <c r="J41" s="99">
        <f t="shared" si="3"/>
        <v>71.97569803063458</v>
      </c>
    </row>
    <row r="42" spans="1:10" ht="22.5" customHeight="1">
      <c r="A42" s="13" t="s">
        <v>22</v>
      </c>
      <c r="B42" s="8" t="s">
        <v>38</v>
      </c>
      <c r="C42" s="14" t="s">
        <v>15</v>
      </c>
      <c r="D42" s="15" t="s">
        <v>19</v>
      </c>
      <c r="E42" s="7"/>
      <c r="F42" s="10"/>
      <c r="G42" s="16">
        <v>4366402.96</v>
      </c>
      <c r="H42" s="16">
        <v>8988385</v>
      </c>
      <c r="I42" s="16">
        <v>7073481.86</v>
      </c>
      <c r="J42" s="99">
        <f t="shared" si="3"/>
        <v>78.6958041961932</v>
      </c>
    </row>
    <row r="43" spans="1:10" ht="22.5" customHeight="1">
      <c r="A43" s="13" t="s">
        <v>44</v>
      </c>
      <c r="B43" s="8" t="s">
        <v>38</v>
      </c>
      <c r="C43" s="14" t="s">
        <v>15</v>
      </c>
      <c r="D43" s="15" t="s">
        <v>20</v>
      </c>
      <c r="E43" s="7"/>
      <c r="F43" s="10"/>
      <c r="G43" s="16">
        <v>5079959.46</v>
      </c>
      <c r="H43" s="16">
        <v>11129300</v>
      </c>
      <c r="I43" s="16">
        <v>10312160.01</v>
      </c>
      <c r="J43" s="99">
        <f t="shared" si="3"/>
        <v>92.65775933796375</v>
      </c>
    </row>
    <row r="44" spans="1:10" ht="22.5" customHeight="1">
      <c r="A44" s="13" t="s">
        <v>3</v>
      </c>
      <c r="B44" s="8" t="s">
        <v>38</v>
      </c>
      <c r="C44" s="14" t="s">
        <v>15</v>
      </c>
      <c r="D44" s="15" t="s">
        <v>1</v>
      </c>
      <c r="E44" s="7"/>
      <c r="F44" s="10"/>
      <c r="G44" s="16">
        <v>877750.42</v>
      </c>
      <c r="H44" s="16">
        <v>1429000</v>
      </c>
      <c r="I44" s="16">
        <v>1004364.59</v>
      </c>
      <c r="J44" s="99">
        <f t="shared" si="3"/>
        <v>70.28443596920924</v>
      </c>
    </row>
    <row r="45" spans="1:10" ht="22.5" customHeight="1">
      <c r="A45" s="53" t="s">
        <v>45</v>
      </c>
      <c r="B45" s="54" t="s">
        <v>38</v>
      </c>
      <c r="C45" s="59" t="s">
        <v>36</v>
      </c>
      <c r="D45" s="60"/>
      <c r="E45" s="51"/>
      <c r="F45" s="61"/>
      <c r="G45" s="49">
        <f>G46+G48+G49+G47</f>
        <v>13860271.49</v>
      </c>
      <c r="H45" s="49">
        <f>H46+H48+H49+H47</f>
        <v>31420874</v>
      </c>
      <c r="I45" s="49">
        <f>I46+I48+I49+I47</f>
        <v>18140967.669999998</v>
      </c>
      <c r="J45" s="98">
        <f t="shared" si="3"/>
        <v>57.735401217674585</v>
      </c>
    </row>
    <row r="46" spans="1:10" ht="15.75" customHeight="1">
      <c r="A46" s="13" t="s">
        <v>62</v>
      </c>
      <c r="B46" s="8" t="s">
        <v>38</v>
      </c>
      <c r="C46" s="17" t="s">
        <v>36</v>
      </c>
      <c r="D46" s="9" t="s">
        <v>10</v>
      </c>
      <c r="E46" s="18"/>
      <c r="F46" s="19"/>
      <c r="G46" s="16">
        <v>9681344.49</v>
      </c>
      <c r="H46" s="16">
        <v>18193082</v>
      </c>
      <c r="I46" s="16">
        <v>14680237.11</v>
      </c>
      <c r="J46" s="99">
        <f>I46/H46*100</f>
        <v>80.69131502842673</v>
      </c>
    </row>
    <row r="47" spans="1:10" ht="15" customHeight="1">
      <c r="A47" s="13" t="s">
        <v>65</v>
      </c>
      <c r="B47" s="8" t="s">
        <v>38</v>
      </c>
      <c r="C47" s="17" t="s">
        <v>36</v>
      </c>
      <c r="D47" s="9" t="s">
        <v>17</v>
      </c>
      <c r="E47" s="18"/>
      <c r="F47" s="19"/>
      <c r="G47" s="70">
        <v>0</v>
      </c>
      <c r="H47" s="16">
        <v>7754459</v>
      </c>
      <c r="I47" s="16">
        <v>3215870.56</v>
      </c>
      <c r="J47" s="99">
        <f>I47/H47*100</f>
        <v>41.47124331948883</v>
      </c>
    </row>
    <row r="48" spans="1:10" ht="18" customHeight="1">
      <c r="A48" s="13" t="s">
        <v>63</v>
      </c>
      <c r="B48" s="8" t="s">
        <v>38</v>
      </c>
      <c r="C48" s="17" t="s">
        <v>36</v>
      </c>
      <c r="D48" s="9" t="s">
        <v>19</v>
      </c>
      <c r="E48" s="18"/>
      <c r="F48" s="19"/>
      <c r="G48" s="16">
        <v>4081417</v>
      </c>
      <c r="H48" s="16">
        <v>5333333</v>
      </c>
      <c r="I48" s="16">
        <v>171100</v>
      </c>
      <c r="J48" s="99">
        <f>I48/H48*100</f>
        <v>3.208125200507825</v>
      </c>
    </row>
    <row r="49" spans="1:10" ht="22.5" customHeight="1">
      <c r="A49" s="13" t="s">
        <v>51</v>
      </c>
      <c r="B49" s="8" t="s">
        <v>38</v>
      </c>
      <c r="C49" s="17" t="s">
        <v>36</v>
      </c>
      <c r="D49" s="20" t="s">
        <v>16</v>
      </c>
      <c r="E49" s="7"/>
      <c r="F49" s="21"/>
      <c r="G49" s="16">
        <v>97510</v>
      </c>
      <c r="H49" s="16">
        <v>140000</v>
      </c>
      <c r="I49" s="16">
        <v>73760</v>
      </c>
      <c r="J49" s="99">
        <f t="shared" si="3"/>
        <v>52.68571428571428</v>
      </c>
    </row>
    <row r="50" spans="1:10" ht="22.5" customHeight="1">
      <c r="A50" s="53" t="s">
        <v>46</v>
      </c>
      <c r="B50" s="54" t="s">
        <v>38</v>
      </c>
      <c r="C50" s="59" t="s">
        <v>14</v>
      </c>
      <c r="D50" s="60"/>
      <c r="E50" s="51"/>
      <c r="F50" s="61"/>
      <c r="G50" s="49">
        <f>G51</f>
        <v>600000</v>
      </c>
      <c r="H50" s="49">
        <f>H51</f>
        <v>800000</v>
      </c>
      <c r="I50" s="49">
        <f>I51</f>
        <v>730000</v>
      </c>
      <c r="J50" s="98">
        <f aca="true" t="shared" si="4" ref="J50:J57">I50/H50*100</f>
        <v>91.25</v>
      </c>
    </row>
    <row r="51" spans="1:10" ht="22.5" customHeight="1">
      <c r="A51" s="13" t="s">
        <v>34</v>
      </c>
      <c r="B51" s="8" t="s">
        <v>38</v>
      </c>
      <c r="C51" s="17" t="s">
        <v>14</v>
      </c>
      <c r="D51" s="20" t="s">
        <v>17</v>
      </c>
      <c r="E51" s="7"/>
      <c r="F51" s="21"/>
      <c r="G51" s="16">
        <v>600000</v>
      </c>
      <c r="H51" s="16">
        <v>800000</v>
      </c>
      <c r="I51" s="16">
        <v>730000</v>
      </c>
      <c r="J51" s="99">
        <f t="shared" si="4"/>
        <v>91.25</v>
      </c>
    </row>
    <row r="52" spans="1:10" ht="22.5" customHeight="1">
      <c r="A52" s="57" t="s">
        <v>43</v>
      </c>
      <c r="B52" s="54" t="s">
        <v>38</v>
      </c>
      <c r="C52" s="58" t="s">
        <v>42</v>
      </c>
      <c r="D52" s="46"/>
      <c r="E52" s="47"/>
      <c r="F52" s="48"/>
      <c r="G52" s="49">
        <f>G53</f>
        <v>2079539.98</v>
      </c>
      <c r="H52" s="49">
        <f>H53</f>
        <v>3864580.79</v>
      </c>
      <c r="I52" s="49">
        <f>I53</f>
        <v>2220790.93</v>
      </c>
      <c r="J52" s="98">
        <f t="shared" si="4"/>
        <v>57.46524786715612</v>
      </c>
    </row>
    <row r="53" spans="1:10" ht="27" customHeight="1">
      <c r="A53" s="13" t="s">
        <v>68</v>
      </c>
      <c r="B53" s="8" t="s">
        <v>38</v>
      </c>
      <c r="C53" s="14" t="s">
        <v>42</v>
      </c>
      <c r="D53" s="15" t="s">
        <v>10</v>
      </c>
      <c r="E53" s="7"/>
      <c r="F53" s="10"/>
      <c r="G53" s="16">
        <v>2079539.98</v>
      </c>
      <c r="H53" s="16">
        <v>3864580.79</v>
      </c>
      <c r="I53" s="16">
        <v>2220790.93</v>
      </c>
      <c r="J53" s="99">
        <f t="shared" si="4"/>
        <v>57.46524786715612</v>
      </c>
    </row>
    <row r="54" spans="1:10" ht="40.5" customHeight="1">
      <c r="A54" s="53" t="s">
        <v>47</v>
      </c>
      <c r="B54" s="54" t="s">
        <v>38</v>
      </c>
      <c r="C54" s="62" t="s">
        <v>39</v>
      </c>
      <c r="D54" s="50"/>
      <c r="E54" s="51"/>
      <c r="F54" s="52"/>
      <c r="G54" s="49">
        <f>G55+G56</f>
        <v>6924806.04</v>
      </c>
      <c r="H54" s="49">
        <f>H55+H56</f>
        <v>9494745.3</v>
      </c>
      <c r="I54" s="49">
        <f>I55+I56</f>
        <v>7267745.3</v>
      </c>
      <c r="J54" s="98">
        <f t="shared" si="4"/>
        <v>76.54492111547214</v>
      </c>
    </row>
    <row r="55" spans="1:10" ht="38.25" customHeight="1">
      <c r="A55" s="13" t="s">
        <v>48</v>
      </c>
      <c r="B55" s="8" t="s">
        <v>38</v>
      </c>
      <c r="C55" s="14" t="s">
        <v>39</v>
      </c>
      <c r="D55" s="15" t="s">
        <v>10</v>
      </c>
      <c r="E55" s="7"/>
      <c r="F55" s="10"/>
      <c r="G55" s="16">
        <v>6237000</v>
      </c>
      <c r="H55" s="16">
        <v>8735000</v>
      </c>
      <c r="I55" s="16">
        <v>6716000</v>
      </c>
      <c r="J55" s="99">
        <f t="shared" si="4"/>
        <v>76.88609044075558</v>
      </c>
    </row>
    <row r="56" spans="1:10" ht="27" customHeight="1" thickBot="1">
      <c r="A56" s="13" t="s">
        <v>58</v>
      </c>
      <c r="B56" s="8" t="s">
        <v>38</v>
      </c>
      <c r="C56" s="14" t="s">
        <v>39</v>
      </c>
      <c r="D56" s="15" t="s">
        <v>19</v>
      </c>
      <c r="E56" s="7"/>
      <c r="F56" s="10"/>
      <c r="G56" s="16">
        <v>687806.04</v>
      </c>
      <c r="H56" s="16">
        <v>759745.3</v>
      </c>
      <c r="I56" s="16">
        <v>551745.3</v>
      </c>
      <c r="J56" s="99">
        <f>I56/H56*100</f>
        <v>72.622403850343</v>
      </c>
    </row>
    <row r="57" spans="1:10" ht="16.5" thickBot="1">
      <c r="A57" s="63" t="s">
        <v>26</v>
      </c>
      <c r="B57" s="64" t="s">
        <v>38</v>
      </c>
      <c r="C57" s="65"/>
      <c r="D57" s="66"/>
      <c r="E57" s="65"/>
      <c r="F57" s="67"/>
      <c r="G57" s="68">
        <f>G11+G17+G22+G27+G32+G38+G40+G45+G50+G52+G54+G19</f>
        <v>401849513.88</v>
      </c>
      <c r="H57" s="68">
        <f>H11+H17+H22+H27+H32+H38+H40+H45+H50+H52+H54+H19</f>
        <v>1028880487.1199999</v>
      </c>
      <c r="I57" s="68">
        <f>I11+I17+I22+I27+I32+I38+I40+I45+I50+I52+I54+I19</f>
        <v>618719877.3499999</v>
      </c>
      <c r="J57" s="100">
        <f t="shared" si="4"/>
        <v>60.135252353934256</v>
      </c>
    </row>
    <row r="59" spans="5:11" ht="12.75">
      <c r="E59" s="4"/>
      <c r="F59" s="4"/>
      <c r="G59" s="4"/>
      <c r="H59" s="4"/>
      <c r="I59" s="4"/>
      <c r="J59" s="4"/>
      <c r="K59" s="4"/>
    </row>
    <row r="60" spans="5:11" ht="12.75">
      <c r="E60" s="4"/>
      <c r="F60" s="4"/>
      <c r="G60" s="4"/>
      <c r="H60" s="4"/>
      <c r="I60" s="4"/>
      <c r="J60" s="4"/>
      <c r="K60" s="4"/>
    </row>
    <row r="61" spans="5:11" ht="12.75">
      <c r="E61" s="4"/>
      <c r="F61" s="4"/>
      <c r="G61" s="4"/>
      <c r="H61" s="4"/>
      <c r="I61" s="4"/>
      <c r="J61" s="4"/>
      <c r="K61" s="4"/>
    </row>
    <row r="62" spans="5:11" ht="12.75">
      <c r="E62" s="4"/>
      <c r="F62" s="4"/>
      <c r="G62" s="4"/>
      <c r="H62" s="4"/>
      <c r="I62" s="4"/>
      <c r="J62" s="4"/>
      <c r="K62" s="4"/>
    </row>
  </sheetData>
  <sheetProtection/>
  <mergeCells count="12">
    <mergeCell ref="C5:C10"/>
    <mergeCell ref="D5:D10"/>
    <mergeCell ref="E5:E10"/>
    <mergeCell ref="F5:F10"/>
    <mergeCell ref="H5:H10"/>
    <mergeCell ref="G5:G10"/>
    <mergeCell ref="D2:J2"/>
    <mergeCell ref="I5:I10"/>
    <mergeCell ref="J5:J10"/>
    <mergeCell ref="A4:J4"/>
    <mergeCell ref="A5:A10"/>
    <mergeCell ref="B5:B10"/>
  </mergeCells>
  <printOptions/>
  <pageMargins left="1.0236220472440944" right="0.2362204724409449" top="0.15748031496062992" bottom="0.15748031496062992" header="0.31496062992125984" footer="0.1574803149606299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Пользователь</cp:lastModifiedBy>
  <cp:lastPrinted>2020-11-24T11:23:31Z</cp:lastPrinted>
  <dcterms:created xsi:type="dcterms:W3CDTF">2004-09-08T10:28:32Z</dcterms:created>
  <dcterms:modified xsi:type="dcterms:W3CDTF">2021-10-28T09:29:23Z</dcterms:modified>
  <cp:category/>
  <cp:version/>
  <cp:contentType/>
  <cp:contentStatus/>
</cp:coreProperties>
</file>