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анализ" sheetId="1" r:id="rId1"/>
    <sheet name="поясн" sheetId="2" r:id="rId2"/>
    <sheet name="дох" sheetId="3" r:id="rId3"/>
  </sheets>
  <definedNames/>
  <calcPr fullCalcOnLoad="1"/>
</workbook>
</file>

<file path=xl/sharedStrings.xml><?xml version="1.0" encoding="utf-8"?>
<sst xmlns="http://schemas.openxmlformats.org/spreadsheetml/2006/main" count="1173" uniqueCount="128">
  <si>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</si>
  <si>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</si>
  <si>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</si>
  <si>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</si>
  <si>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</si>
  <si>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</si>
  <si>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</si>
  <si>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</si>
  <si>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</si>
  <si>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</si>
  <si>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</si>
  <si>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</si>
  <si>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</si>
  <si>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</si>
  <si>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</si>
  <si>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</si>
  <si>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</si>
  <si>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</si>
  <si>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</si>
  <si>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</si>
  <si>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</si>
  <si>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</si>
  <si>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</si>
  <si>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</si>
  <si>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</si>
  <si>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</si>
  <si>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021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</si>
  <si>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</si>
  <si>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</si>
  <si>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</si>
  <si>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</si>
  <si>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</si>
  <si>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</si>
  <si>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</si>
  <si>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</si>
  <si>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</si>
  <si>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</si>
  <si>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</si>
  <si>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</si>
  <si>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</si>
  <si>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</si>
  <si>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</si>
  <si>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</si>
  <si>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</si>
  <si>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</si>
  <si>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</si>
  <si>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</si>
  <si>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Прочие неналоговые доходы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</si>
  <si>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</si>
  <si>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</si>
  <si>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</si>
  <si>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</si>
  <si>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</si>
  <si>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</si>
  <si>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</si>
  <si>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</si>
  <si>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</si>
  <si>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</si>
  <si>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</si>
  <si>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</si>
  <si>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</si>
  <si>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</si>
  <si>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</si>
  <si>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</si>
  <si>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</si>
  <si>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</si>
  <si>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</si>
  <si>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</si>
  <si>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</si>
  <si>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</si>
  <si>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</si>
  <si>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</si>
  <si>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</si>
  <si>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</si>
  <si>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130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</si>
  <si>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</si>
  <si>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</si>
  <si>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</si>
  <si>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</si>
  <si>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</si>
  <si>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</si>
  <si>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</si>
  <si>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</si>
  <si>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</si>
  <si>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</si>
  <si>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</si>
  <si>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</si>
  <si>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</si>
  <si>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</si>
  <si>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ДОХОДЫ ОТ ОКАЗАНИЯ ПЛАТНЫХ УСЛУГ И КОМПЕНСАЦИИ ЗАТРАТ ГОСУДАРСТВА</t>
  </si>
  <si>
    <t>Прочие доходы от оказания услуг и компенсации затрат государства бюджетов поселений</t>
  </si>
  <si>
    <t>13</t>
  </si>
  <si>
    <t>5.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</si>
  <si>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</si>
  <si>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</si>
  <si>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</si>
  <si>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</si>
  <si>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</si>
  <si>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</si>
  <si>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</si>
  <si>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</si>
  <si>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Субсидии бюджетам поселений на закупку автотранспортных средств и коммунальной техники</t>
  </si>
  <si>
    <t>102</t>
  </si>
  <si>
    <t>рублей</t>
  </si>
  <si>
    <t>Приложение №3  к Решению " О бюджете Вешкельского  сельского поселения на 2011 год"</t>
  </si>
  <si>
    <t>Структура доходов бюджета Вешкельского сельского поселения  2011 году</t>
  </si>
  <si>
    <t>Группа</t>
  </si>
  <si>
    <t>Элемент</t>
  </si>
  <si>
    <t>Анализ доходов бюджета Вешкельского сельского поселения  в 2011 году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</si>
  <si>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</si>
  <si>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</si>
  <si>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</si>
  <si>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>Пояснительная записка к поправкам по доходам бюджета Вешкельского сельского поселения  в 2011 году</t>
  </si>
  <si>
    <t>Плановая сумма с последними изменениями</t>
  </si>
  <si>
    <t>Уточненный план</t>
  </si>
  <si>
    <t>Отклонение</t>
  </si>
  <si>
    <t>Итого прочие субсидии, в т.ч.:</t>
  </si>
  <si>
    <t>наказы</t>
  </si>
  <si>
    <t>подготовка к зиме</t>
  </si>
  <si>
    <t>Плановая сумма, руб.</t>
  </si>
  <si>
    <t>В % к плану</t>
  </si>
  <si>
    <t>Груп-па</t>
  </si>
  <si>
    <t>Эле-мент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</si>
  <si>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</si>
  <si>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Земельный налог (по обязательствам, возникшим до 1 января 2006 года), мобилизуемый на  территориях поселений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</si>
  <si>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</si>
  <si>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</si>
  <si>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Исполнено на 01.12.11,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</si>
</sst>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_ ;[Red]\-0\ "/>
    <numFmt numFmtId="172" formatCode="000000"/>
    <numFmt numFmtId="173" formatCode="#,##0;[Red]#,##0"/>
  </numFmts>
  <fonts count="30">
    <font>
      <sz val="10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 Cyr"/>
      <family val="1"/>
    </font>
    <font>
      <sz val="10"/>
      <name val="Times New Roman"/>
      <family val="0"/>
    </font>
    <font>
      <sz val="10"/>
      <name val="Times New Roman Cyr"/>
      <family val="1"/>
    </font>
    <font>
      <b/>
      <sz val="10"/>
      <color indexed="14"/>
      <name val="Times New Roman"/>
      <family val="1"/>
    </font>
    <font>
      <b/>
      <u val="single"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 quotePrefix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justify" vertical="top" wrapText="1"/>
    </xf>
    <xf numFmtId="49" fontId="7" fillId="0" borderId="3" xfId="0" applyNumberFormat="1" applyFont="1" applyBorder="1" applyAlignment="1" quotePrefix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justify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 quotePrefix="1">
      <alignment horizontal="center" vertical="top" wrapText="1"/>
    </xf>
    <xf numFmtId="0" fontId="8" fillId="0" borderId="0" xfId="0" applyFont="1" applyAlignment="1">
      <alignment vertical="top"/>
    </xf>
    <xf numFmtId="0" fontId="9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3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14" fontId="12" fillId="0" borderId="0" xfId="0" applyNumberFormat="1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justify"/>
    </xf>
    <xf numFmtId="49" fontId="7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0" fontId="10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vertical="top"/>
    </xf>
    <xf numFmtId="2" fontId="7" fillId="0" borderId="3" xfId="0" applyNumberFormat="1" applyFont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10" fillId="0" borderId="3" xfId="0" applyNumberFormat="1" applyFont="1" applyBorder="1" applyAlignment="1">
      <alignment vertical="top"/>
    </xf>
    <xf numFmtId="0" fontId="2" fillId="0" borderId="3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vertical="justify" wrapText="1"/>
    </xf>
    <xf numFmtId="49" fontId="10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49" fontId="9" fillId="0" borderId="3" xfId="0" applyNumberFormat="1" applyFont="1" applyBorder="1" applyAlignment="1" quotePrefix="1">
      <alignment horizontal="center" vertical="top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165" fontId="1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Alignment="1">
      <alignment horizontal="center" vertical="top"/>
    </xf>
    <xf numFmtId="3" fontId="17" fillId="0" borderId="0" xfId="0" applyNumberFormat="1" applyFont="1" applyAlignment="1">
      <alignment horizontal="right" vertical="top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textRotation="90" wrapText="1"/>
    </xf>
    <xf numFmtId="0" fontId="19" fillId="0" borderId="3" xfId="0" applyFont="1" applyBorder="1" applyAlignment="1">
      <alignment vertical="top"/>
    </xf>
    <xf numFmtId="0" fontId="20" fillId="0" borderId="3" xfId="0" applyFont="1" applyBorder="1" applyAlignment="1">
      <alignment horizontal="justify" vertical="top" wrapText="1"/>
    </xf>
    <xf numFmtId="49" fontId="19" fillId="0" borderId="3" xfId="0" applyNumberFormat="1" applyFont="1" applyBorder="1" applyAlignment="1" quotePrefix="1">
      <alignment horizontal="center" vertical="top" wrapText="1"/>
    </xf>
    <xf numFmtId="49" fontId="19" fillId="0" borderId="3" xfId="0" applyNumberFormat="1" applyFont="1" applyBorder="1" applyAlignment="1">
      <alignment horizontal="center" vertical="top" wrapText="1"/>
    </xf>
    <xf numFmtId="2" fontId="19" fillId="0" borderId="3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0" fontId="22" fillId="0" borderId="3" xfId="0" applyFont="1" applyBorder="1" applyAlignment="1">
      <alignment vertical="top"/>
    </xf>
    <xf numFmtId="0" fontId="22" fillId="0" borderId="3" xfId="0" applyFont="1" applyBorder="1" applyAlignment="1">
      <alignment horizontal="justify" vertical="top" wrapText="1"/>
    </xf>
    <xf numFmtId="49" fontId="22" fillId="0" borderId="3" xfId="0" applyNumberFormat="1" applyFont="1" applyBorder="1" applyAlignment="1" quotePrefix="1">
      <alignment horizontal="center" vertical="top" wrapText="1"/>
    </xf>
    <xf numFmtId="49" fontId="22" fillId="0" borderId="3" xfId="0" applyNumberFormat="1" applyFont="1" applyBorder="1" applyAlignment="1">
      <alignment horizontal="center" vertical="top" wrapText="1"/>
    </xf>
    <xf numFmtId="2" fontId="22" fillId="0" borderId="3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3" xfId="0" applyFont="1" applyBorder="1" applyAlignment="1">
      <alignment horizontal="justify" vertical="top" wrapText="1"/>
    </xf>
    <xf numFmtId="49" fontId="23" fillId="0" borderId="3" xfId="0" applyNumberFormat="1" applyFont="1" applyBorder="1" applyAlignment="1">
      <alignment horizontal="center" vertical="top" wrapText="1"/>
    </xf>
    <xf numFmtId="49" fontId="23" fillId="0" borderId="3" xfId="0" applyNumberFormat="1" applyFont="1" applyBorder="1" applyAlignment="1" quotePrefix="1">
      <alignment horizontal="center" vertical="top" wrapText="1"/>
    </xf>
    <xf numFmtId="2" fontId="23" fillId="0" borderId="3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0" fontId="17" fillId="0" borderId="3" xfId="0" applyFont="1" applyBorder="1" applyAlignment="1">
      <alignment vertical="top"/>
    </xf>
    <xf numFmtId="0" fontId="24" fillId="0" borderId="3" xfId="0" applyFont="1" applyBorder="1" applyAlignment="1">
      <alignment horizontal="justify" vertical="top" wrapText="1"/>
    </xf>
    <xf numFmtId="49" fontId="24" fillId="0" borderId="3" xfId="0" applyNumberFormat="1" applyFont="1" applyBorder="1" applyAlignment="1">
      <alignment horizontal="center" vertical="top" wrapText="1"/>
    </xf>
    <xf numFmtId="49" fontId="24" fillId="0" borderId="3" xfId="0" applyNumberFormat="1" applyFont="1" applyBorder="1" applyAlignment="1" quotePrefix="1">
      <alignment horizontal="center" vertical="top" wrapText="1"/>
    </xf>
    <xf numFmtId="2" fontId="17" fillId="0" borderId="3" xfId="0" applyNumberFormat="1" applyFont="1" applyBorder="1" applyAlignment="1">
      <alignment vertical="top"/>
    </xf>
    <xf numFmtId="0" fontId="24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/>
    </xf>
    <xf numFmtId="0" fontId="22" fillId="0" borderId="3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justify"/>
    </xf>
    <xf numFmtId="49" fontId="22" fillId="0" borderId="3" xfId="0" applyNumberFormat="1" applyFont="1" applyBorder="1" applyAlignment="1">
      <alignment horizontal="center" vertical="top"/>
    </xf>
    <xf numFmtId="0" fontId="25" fillId="0" borderId="3" xfId="0" applyFont="1" applyBorder="1" applyAlignment="1">
      <alignment wrapText="1"/>
    </xf>
    <xf numFmtId="49" fontId="26" fillId="0" borderId="3" xfId="0" applyNumberFormat="1" applyFont="1" applyBorder="1" applyAlignment="1">
      <alignment horizontal="center" vertical="top"/>
    </xf>
    <xf numFmtId="2" fontId="26" fillId="0" borderId="3" xfId="0" applyNumberFormat="1" applyFont="1" applyBorder="1" applyAlignment="1">
      <alignment vertical="top"/>
    </xf>
    <xf numFmtId="0" fontId="24" fillId="0" borderId="3" xfId="0" applyFont="1" applyBorder="1" applyAlignment="1">
      <alignment wrapText="1"/>
    </xf>
    <xf numFmtId="0" fontId="26" fillId="0" borderId="3" xfId="0" applyFont="1" applyBorder="1" applyAlignment="1">
      <alignment horizontal="justify"/>
    </xf>
    <xf numFmtId="0" fontId="22" fillId="0" borderId="3" xfId="0" applyFont="1" applyBorder="1" applyAlignment="1">
      <alignment horizontal="left" vertical="top"/>
    </xf>
    <xf numFmtId="0" fontId="22" fillId="0" borderId="3" xfId="0" applyFont="1" applyBorder="1" applyAlignment="1">
      <alignment vertical="justify" wrapText="1"/>
    </xf>
    <xf numFmtId="0" fontId="26" fillId="0" borderId="3" xfId="0" applyFont="1" applyBorder="1" applyAlignment="1">
      <alignment vertical="justify" wrapText="1"/>
    </xf>
    <xf numFmtId="49" fontId="26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justify" wrapText="1"/>
    </xf>
    <xf numFmtId="165" fontId="17" fillId="0" borderId="3" xfId="0" applyNumberFormat="1" applyFont="1" applyBorder="1" applyAlignment="1">
      <alignment vertical="top"/>
    </xf>
    <xf numFmtId="0" fontId="22" fillId="0" borderId="3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21" fillId="0" borderId="3" xfId="0" applyFont="1" applyBorder="1" applyAlignment="1">
      <alignment vertical="top"/>
    </xf>
    <xf numFmtId="0" fontId="19" fillId="0" borderId="3" xfId="0" applyFont="1" applyBorder="1" applyAlignment="1">
      <alignment wrapText="1"/>
    </xf>
    <xf numFmtId="49" fontId="19" fillId="0" borderId="3" xfId="0" applyNumberFormat="1" applyFont="1" applyBorder="1" applyAlignment="1">
      <alignment horizontal="center" vertical="top"/>
    </xf>
    <xf numFmtId="0" fontId="17" fillId="0" borderId="0" xfId="0" applyFont="1" applyAlignment="1">
      <alignment horizontal="justify"/>
    </xf>
    <xf numFmtId="0" fontId="24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top"/>
    </xf>
    <xf numFmtId="14" fontId="27" fillId="0" borderId="0" xfId="0" applyNumberFormat="1" applyFont="1" applyAlignment="1">
      <alignment horizontal="left" vertical="top"/>
    </xf>
    <xf numFmtId="3" fontId="17" fillId="0" borderId="0" xfId="0" applyNumberFormat="1" applyFont="1" applyAlignment="1">
      <alignment vertical="top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29" fillId="2" borderId="3" xfId="0" applyFont="1" applyFill="1" applyBorder="1" applyAlignment="1">
      <alignment horizontal="left" vertical="top" wrapText="1"/>
    </xf>
    <xf numFmtId="49" fontId="29" fillId="0" borderId="3" xfId="0" applyNumberFormat="1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vertical="top"/>
    </xf>
    <xf numFmtId="2" fontId="17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C7">
      <selection activeCell="M17" sqref="M17"/>
    </sheetView>
  </sheetViews>
  <sheetFormatPr defaultColWidth="9.00390625" defaultRowHeight="12.75"/>
  <cols>
    <col min="1" max="1" width="4.75390625" style="1" customWidth="1"/>
    <col min="2" max="2" width="9.375" style="2" hidden="1" customWidth="1"/>
    <col min="3" max="3" width="78.00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5.00390625" style="3" customWidth="1"/>
    <col min="13" max="13" width="12.875" style="1" customWidth="1"/>
    <col min="14" max="16384" width="9.375" style="1" customWidth="1"/>
  </cols>
  <sheetData>
    <row r="1" spans="5:11" ht="15.75">
      <c r="E1" s="126"/>
      <c r="F1" s="126"/>
      <c r="G1" s="126"/>
      <c r="H1" s="126"/>
      <c r="I1" s="126"/>
      <c r="J1" s="126"/>
      <c r="K1" s="126"/>
    </row>
    <row r="2" spans="3:11" ht="20.25">
      <c r="C2" s="127"/>
      <c r="D2" s="126"/>
      <c r="E2" s="126"/>
      <c r="F2" s="126"/>
      <c r="G2" s="126"/>
      <c r="H2" s="126"/>
      <c r="I2" s="126"/>
      <c r="J2" s="126"/>
      <c r="K2" s="126"/>
    </row>
    <row r="3" spans="4:11" ht="15.75">
      <c r="D3" s="126"/>
      <c r="E3" s="126"/>
      <c r="F3" s="126"/>
      <c r="G3" s="126"/>
      <c r="H3" s="126"/>
      <c r="I3" s="126"/>
      <c r="J3" s="126"/>
      <c r="K3" s="126"/>
    </row>
    <row r="4" spans="1:13" ht="16.5" customHeight="1">
      <c r="A4" s="135" t="s">
        <v>108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0:12" ht="16.5" customHeight="1">
      <c r="J5" s="4" t="s">
        <v>103</v>
      </c>
      <c r="L5" s="5"/>
    </row>
    <row r="6" spans="1:14" s="7" customFormat="1" ht="42.75" customHeight="1">
      <c r="A6" s="138" t="s">
        <v>0</v>
      </c>
      <c r="B6" s="6"/>
      <c r="C6" s="140" t="s">
        <v>1</v>
      </c>
      <c r="D6" s="142" t="s">
        <v>2</v>
      </c>
      <c r="E6" s="143"/>
      <c r="F6" s="143"/>
      <c r="G6" s="143"/>
      <c r="H6" s="143"/>
      <c r="I6" s="143"/>
      <c r="J6" s="143"/>
      <c r="K6" s="144"/>
      <c r="L6" s="136" t="s">
        <v>119</v>
      </c>
      <c r="M6" s="136" t="s">
        <v>127</v>
      </c>
      <c r="N6" s="136" t="s">
        <v>120</v>
      </c>
    </row>
    <row r="7" spans="1:14" s="7" customFormat="1" ht="56.25" customHeight="1">
      <c r="A7" s="139"/>
      <c r="B7" s="8"/>
      <c r="C7" s="141"/>
      <c r="D7" s="52" t="s">
        <v>4</v>
      </c>
      <c r="E7" s="52" t="s">
        <v>121</v>
      </c>
      <c r="F7" s="52" t="s">
        <v>5</v>
      </c>
      <c r="G7" s="52" t="s">
        <v>6</v>
      </c>
      <c r="H7" s="52" t="s">
        <v>7</v>
      </c>
      <c r="I7" s="52" t="s">
        <v>122</v>
      </c>
      <c r="J7" s="52" t="s">
        <v>8</v>
      </c>
      <c r="K7" s="52" t="s">
        <v>9</v>
      </c>
      <c r="L7" s="137"/>
      <c r="M7" s="137"/>
      <c r="N7" s="137"/>
    </row>
    <row r="8" spans="1:14" s="13" customFormat="1" ht="23.25" customHeight="1">
      <c r="A8" s="9" t="s">
        <v>10</v>
      </c>
      <c r="B8" s="9"/>
      <c r="C8" s="10" t="s">
        <v>11</v>
      </c>
      <c r="D8" s="11" t="s">
        <v>12</v>
      </c>
      <c r="E8" s="11">
        <v>1</v>
      </c>
      <c r="F8" s="11" t="s">
        <v>13</v>
      </c>
      <c r="G8" s="12" t="s">
        <v>13</v>
      </c>
      <c r="H8" s="12" t="s">
        <v>12</v>
      </c>
      <c r="I8" s="12" t="s">
        <v>13</v>
      </c>
      <c r="J8" s="12" t="s">
        <v>14</v>
      </c>
      <c r="K8" s="12" t="s">
        <v>12</v>
      </c>
      <c r="L8" s="47">
        <f>L9+L13+L15+L21+L26+L29+L31+L34</f>
        <v>396200</v>
      </c>
      <c r="M8" s="47">
        <f>M9+M13+M15+M21+M24+M26+M29+M31+M34</f>
        <v>369100.02</v>
      </c>
      <c r="N8" s="47">
        <f aca="true" t="shared" si="0" ref="N8:N23">M8/L8*100</f>
        <v>93.1600252397779</v>
      </c>
    </row>
    <row r="9" spans="1:14" s="18" customFormat="1" ht="22.5" customHeight="1">
      <c r="A9" s="14" t="s">
        <v>15</v>
      </c>
      <c r="B9" s="14"/>
      <c r="C9" s="15" t="s">
        <v>16</v>
      </c>
      <c r="D9" s="16" t="s">
        <v>12</v>
      </c>
      <c r="E9" s="16">
        <v>1</v>
      </c>
      <c r="F9" s="16" t="s">
        <v>17</v>
      </c>
      <c r="G9" s="17" t="s">
        <v>13</v>
      </c>
      <c r="H9" s="17" t="s">
        <v>12</v>
      </c>
      <c r="I9" s="17" t="s">
        <v>13</v>
      </c>
      <c r="J9" s="17" t="s">
        <v>14</v>
      </c>
      <c r="K9" s="17" t="s">
        <v>12</v>
      </c>
      <c r="L9" s="48">
        <f>L10</f>
        <v>316000</v>
      </c>
      <c r="M9" s="48">
        <f>M10</f>
        <v>289392.36</v>
      </c>
      <c r="N9" s="47">
        <f t="shared" si="0"/>
        <v>91.57986075949367</v>
      </c>
    </row>
    <row r="10" spans="1:14" s="23" customFormat="1" ht="24.75" customHeight="1">
      <c r="A10" s="19" t="s">
        <v>18</v>
      </c>
      <c r="B10" s="19"/>
      <c r="C10" s="20" t="s">
        <v>19</v>
      </c>
      <c r="D10" s="21" t="s">
        <v>20</v>
      </c>
      <c r="E10" s="22">
        <v>1</v>
      </c>
      <c r="F10" s="22" t="s">
        <v>17</v>
      </c>
      <c r="G10" s="21" t="s">
        <v>21</v>
      </c>
      <c r="H10" s="21" t="s">
        <v>12</v>
      </c>
      <c r="I10" s="21" t="s">
        <v>17</v>
      </c>
      <c r="J10" s="21" t="s">
        <v>14</v>
      </c>
      <c r="K10" s="21" t="s">
        <v>22</v>
      </c>
      <c r="L10" s="49">
        <f>L11+L12</f>
        <v>316000</v>
      </c>
      <c r="M10" s="49">
        <f>M11+M12</f>
        <v>289392.36</v>
      </c>
      <c r="N10" s="47">
        <f t="shared" si="0"/>
        <v>91.57986075949367</v>
      </c>
    </row>
    <row r="11" spans="1:14" ht="35.25" customHeight="1">
      <c r="A11" s="56"/>
      <c r="B11" s="56"/>
      <c r="C11" s="24" t="s">
        <v>24</v>
      </c>
      <c r="D11" s="27" t="s">
        <v>20</v>
      </c>
      <c r="E11" s="57">
        <v>1</v>
      </c>
      <c r="F11" s="57" t="s">
        <v>17</v>
      </c>
      <c r="G11" s="27" t="s">
        <v>21</v>
      </c>
      <c r="H11" s="27" t="s">
        <v>23</v>
      </c>
      <c r="I11" s="27" t="s">
        <v>17</v>
      </c>
      <c r="J11" s="27" t="s">
        <v>14</v>
      </c>
      <c r="K11" s="27" t="s">
        <v>22</v>
      </c>
      <c r="L11" s="50">
        <v>4000</v>
      </c>
      <c r="M11" s="50">
        <v>3580.2</v>
      </c>
      <c r="N11" s="47">
        <f t="shared" si="0"/>
        <v>89.505</v>
      </c>
    </row>
    <row r="12" spans="1:14" ht="68.25" customHeight="1">
      <c r="A12" s="56"/>
      <c r="B12" s="56"/>
      <c r="C12" s="40" t="s">
        <v>123</v>
      </c>
      <c r="D12" s="27" t="s">
        <v>20</v>
      </c>
      <c r="E12" s="57">
        <v>1</v>
      </c>
      <c r="F12" s="57" t="s">
        <v>17</v>
      </c>
      <c r="G12" s="27" t="s">
        <v>21</v>
      </c>
      <c r="H12" s="27" t="s">
        <v>26</v>
      </c>
      <c r="I12" s="27" t="s">
        <v>17</v>
      </c>
      <c r="J12" s="27" t="s">
        <v>14</v>
      </c>
      <c r="K12" s="27" t="s">
        <v>22</v>
      </c>
      <c r="L12" s="50">
        <v>312000</v>
      </c>
      <c r="M12" s="50">
        <v>285812.16</v>
      </c>
      <c r="N12" s="47">
        <f t="shared" si="0"/>
        <v>91.60646153846153</v>
      </c>
    </row>
    <row r="13" spans="1:14" ht="20.25" customHeight="1">
      <c r="A13" s="56"/>
      <c r="B13" s="56"/>
      <c r="C13" s="15" t="s">
        <v>70</v>
      </c>
      <c r="D13" s="17" t="s">
        <v>12</v>
      </c>
      <c r="E13" s="17" t="s">
        <v>27</v>
      </c>
      <c r="F13" s="17" t="s">
        <v>30</v>
      </c>
      <c r="G13" s="17" t="s">
        <v>13</v>
      </c>
      <c r="H13" s="17" t="s">
        <v>12</v>
      </c>
      <c r="I13" s="17" t="s">
        <v>13</v>
      </c>
      <c r="J13" s="17" t="s">
        <v>14</v>
      </c>
      <c r="K13" s="17" t="s">
        <v>12</v>
      </c>
      <c r="L13" s="48">
        <f>L14</f>
        <v>1000</v>
      </c>
      <c r="M13" s="48">
        <f>M14</f>
        <v>0</v>
      </c>
      <c r="N13" s="47">
        <f t="shared" si="0"/>
        <v>0</v>
      </c>
    </row>
    <row r="14" spans="1:14" ht="18" customHeight="1">
      <c r="A14" s="56"/>
      <c r="B14" s="56"/>
      <c r="C14" s="24" t="s">
        <v>71</v>
      </c>
      <c r="D14" s="27" t="s">
        <v>20</v>
      </c>
      <c r="E14" s="27" t="s">
        <v>27</v>
      </c>
      <c r="F14" s="27" t="s">
        <v>30</v>
      </c>
      <c r="G14" s="27" t="s">
        <v>33</v>
      </c>
      <c r="H14" s="27" t="s">
        <v>12</v>
      </c>
      <c r="I14" s="27" t="s">
        <v>17</v>
      </c>
      <c r="J14" s="27" t="s">
        <v>14</v>
      </c>
      <c r="K14" s="27" t="s">
        <v>22</v>
      </c>
      <c r="L14" s="50">
        <v>1000</v>
      </c>
      <c r="M14" s="50">
        <v>0</v>
      </c>
      <c r="N14" s="47">
        <f t="shared" si="0"/>
        <v>0</v>
      </c>
    </row>
    <row r="15" spans="1:14" s="18" customFormat="1" ht="18.75" customHeight="1">
      <c r="A15" s="14" t="s">
        <v>29</v>
      </c>
      <c r="B15" s="14"/>
      <c r="C15" s="15" t="s">
        <v>34</v>
      </c>
      <c r="D15" s="16" t="s">
        <v>12</v>
      </c>
      <c r="E15" s="17" t="s">
        <v>27</v>
      </c>
      <c r="F15" s="17" t="s">
        <v>35</v>
      </c>
      <c r="G15" s="17" t="s">
        <v>13</v>
      </c>
      <c r="H15" s="17" t="s">
        <v>12</v>
      </c>
      <c r="I15" s="17" t="s">
        <v>13</v>
      </c>
      <c r="J15" s="17" t="s">
        <v>14</v>
      </c>
      <c r="K15" s="17" t="s">
        <v>12</v>
      </c>
      <c r="L15" s="48">
        <f>L16+L18</f>
        <v>37000</v>
      </c>
      <c r="M15" s="48">
        <f>M16+M18</f>
        <v>47115.740000000005</v>
      </c>
      <c r="N15" s="47">
        <f t="shared" si="0"/>
        <v>127.33983783783785</v>
      </c>
    </row>
    <row r="16" spans="1:14" s="18" customFormat="1" ht="21" customHeight="1">
      <c r="A16" s="19" t="s">
        <v>31</v>
      </c>
      <c r="B16" s="14"/>
      <c r="C16" s="20" t="s">
        <v>36</v>
      </c>
      <c r="D16" s="21" t="s">
        <v>20</v>
      </c>
      <c r="E16" s="21" t="s">
        <v>27</v>
      </c>
      <c r="F16" s="21" t="s">
        <v>35</v>
      </c>
      <c r="G16" s="21" t="s">
        <v>17</v>
      </c>
      <c r="H16" s="21" t="s">
        <v>12</v>
      </c>
      <c r="I16" s="21" t="s">
        <v>13</v>
      </c>
      <c r="J16" s="21" t="s">
        <v>14</v>
      </c>
      <c r="K16" s="21" t="s">
        <v>22</v>
      </c>
      <c r="L16" s="49">
        <f>L17</f>
        <v>1000</v>
      </c>
      <c r="M16" s="49">
        <f>M17</f>
        <v>2734.16</v>
      </c>
      <c r="N16" s="47">
        <f t="shared" si="0"/>
        <v>273.416</v>
      </c>
    </row>
    <row r="17" spans="1:14" s="18" customFormat="1" ht="19.5" customHeight="1">
      <c r="A17" s="19"/>
      <c r="B17" s="19"/>
      <c r="C17" s="25" t="s">
        <v>37</v>
      </c>
      <c r="D17" s="26" t="s">
        <v>20</v>
      </c>
      <c r="E17" s="26" t="s">
        <v>27</v>
      </c>
      <c r="F17" s="26" t="s">
        <v>35</v>
      </c>
      <c r="G17" s="26" t="s">
        <v>17</v>
      </c>
      <c r="H17" s="26" t="s">
        <v>28</v>
      </c>
      <c r="I17" s="26" t="s">
        <v>38</v>
      </c>
      <c r="J17" s="26" t="s">
        <v>14</v>
      </c>
      <c r="K17" s="26" t="s">
        <v>22</v>
      </c>
      <c r="L17" s="50">
        <v>1000</v>
      </c>
      <c r="M17" s="50">
        <v>2734.16</v>
      </c>
      <c r="N17" s="47">
        <f t="shared" si="0"/>
        <v>273.416</v>
      </c>
    </row>
    <row r="18" spans="1:14" ht="17.25" customHeight="1">
      <c r="A18" s="19" t="s">
        <v>32</v>
      </c>
      <c r="B18" s="56"/>
      <c r="C18" s="20" t="s">
        <v>39</v>
      </c>
      <c r="D18" s="21" t="s">
        <v>20</v>
      </c>
      <c r="E18" s="21" t="s">
        <v>27</v>
      </c>
      <c r="F18" s="21" t="s">
        <v>35</v>
      </c>
      <c r="G18" s="21" t="s">
        <v>35</v>
      </c>
      <c r="H18" s="21" t="s">
        <v>12</v>
      </c>
      <c r="I18" s="21" t="s">
        <v>13</v>
      </c>
      <c r="J18" s="21" t="s">
        <v>14</v>
      </c>
      <c r="K18" s="21" t="s">
        <v>22</v>
      </c>
      <c r="L18" s="49">
        <f>L19+L20</f>
        <v>36000</v>
      </c>
      <c r="M18" s="49">
        <f>M19+M20</f>
        <v>44381.58</v>
      </c>
      <c r="N18" s="47">
        <f t="shared" si="0"/>
        <v>123.28216666666667</v>
      </c>
    </row>
    <row r="19" spans="1:14" ht="49.5" customHeight="1">
      <c r="A19" s="19"/>
      <c r="B19" s="56"/>
      <c r="C19" s="24" t="s">
        <v>40</v>
      </c>
      <c r="D19" s="28" t="s">
        <v>20</v>
      </c>
      <c r="E19" s="28" t="s">
        <v>27</v>
      </c>
      <c r="F19" s="28" t="s">
        <v>35</v>
      </c>
      <c r="G19" s="28" t="s">
        <v>35</v>
      </c>
      <c r="H19" s="28" t="s">
        <v>41</v>
      </c>
      <c r="I19" s="28" t="s">
        <v>38</v>
      </c>
      <c r="J19" s="28" t="s">
        <v>14</v>
      </c>
      <c r="K19" s="28" t="s">
        <v>22</v>
      </c>
      <c r="L19" s="50">
        <v>34000</v>
      </c>
      <c r="M19" s="50">
        <v>39337.8</v>
      </c>
      <c r="N19" s="47">
        <f t="shared" si="0"/>
        <v>115.69941176470589</v>
      </c>
    </row>
    <row r="20" spans="1:14" ht="50.25" customHeight="1">
      <c r="A20" s="19"/>
      <c r="B20" s="56"/>
      <c r="C20" s="24" t="s">
        <v>40</v>
      </c>
      <c r="D20" s="28" t="s">
        <v>20</v>
      </c>
      <c r="E20" s="28" t="s">
        <v>27</v>
      </c>
      <c r="F20" s="28" t="s">
        <v>35</v>
      </c>
      <c r="G20" s="28" t="s">
        <v>35</v>
      </c>
      <c r="H20" s="28" t="s">
        <v>84</v>
      </c>
      <c r="I20" s="28" t="s">
        <v>38</v>
      </c>
      <c r="J20" s="28" t="s">
        <v>14</v>
      </c>
      <c r="K20" s="28" t="s">
        <v>22</v>
      </c>
      <c r="L20" s="50">
        <v>2000</v>
      </c>
      <c r="M20" s="50">
        <v>5043.78</v>
      </c>
      <c r="N20" s="47">
        <f t="shared" si="0"/>
        <v>252.189</v>
      </c>
    </row>
    <row r="21" spans="1:14" ht="23.25" customHeight="1">
      <c r="A21" s="14" t="s">
        <v>58</v>
      </c>
      <c r="B21" s="56"/>
      <c r="C21" s="31" t="s">
        <v>57</v>
      </c>
      <c r="D21" s="17" t="s">
        <v>12</v>
      </c>
      <c r="E21" s="17" t="s">
        <v>27</v>
      </c>
      <c r="F21" s="17" t="s">
        <v>68</v>
      </c>
      <c r="G21" s="17" t="s">
        <v>13</v>
      </c>
      <c r="H21" s="17" t="s">
        <v>12</v>
      </c>
      <c r="I21" s="17" t="s">
        <v>13</v>
      </c>
      <c r="J21" s="17" t="s">
        <v>14</v>
      </c>
      <c r="K21" s="17" t="s">
        <v>12</v>
      </c>
      <c r="L21" s="48">
        <f>L22</f>
        <v>7000</v>
      </c>
      <c r="M21" s="48">
        <f>M22</f>
        <v>6705</v>
      </c>
      <c r="N21" s="47">
        <f t="shared" si="0"/>
        <v>95.78571428571429</v>
      </c>
    </row>
    <row r="22" spans="1:14" ht="34.5" customHeight="1">
      <c r="A22" s="19" t="s">
        <v>59</v>
      </c>
      <c r="B22" s="56"/>
      <c r="C22" s="41" t="s">
        <v>69</v>
      </c>
      <c r="D22" s="21" t="s">
        <v>93</v>
      </c>
      <c r="E22" s="21" t="s">
        <v>27</v>
      </c>
      <c r="F22" s="21" t="s">
        <v>68</v>
      </c>
      <c r="G22" s="21" t="s">
        <v>42</v>
      </c>
      <c r="H22" s="21" t="s">
        <v>12</v>
      </c>
      <c r="I22" s="21" t="s">
        <v>17</v>
      </c>
      <c r="J22" s="21" t="s">
        <v>14</v>
      </c>
      <c r="K22" s="21" t="s">
        <v>22</v>
      </c>
      <c r="L22" s="49">
        <f>L23</f>
        <v>7000</v>
      </c>
      <c r="M22" s="49">
        <f>M23</f>
        <v>6705</v>
      </c>
      <c r="N22" s="47">
        <f t="shared" si="0"/>
        <v>95.78571428571429</v>
      </c>
    </row>
    <row r="23" spans="1:14" ht="49.5" customHeight="1">
      <c r="A23" s="19"/>
      <c r="B23" s="56"/>
      <c r="C23" s="35" t="s">
        <v>67</v>
      </c>
      <c r="D23" s="27" t="s">
        <v>93</v>
      </c>
      <c r="E23" s="27" t="s">
        <v>27</v>
      </c>
      <c r="F23" s="27" t="s">
        <v>68</v>
      </c>
      <c r="G23" s="27" t="s">
        <v>42</v>
      </c>
      <c r="H23" s="27" t="s">
        <v>25</v>
      </c>
      <c r="I23" s="27" t="s">
        <v>17</v>
      </c>
      <c r="J23" s="27" t="s">
        <v>14</v>
      </c>
      <c r="K23" s="27" t="s">
        <v>22</v>
      </c>
      <c r="L23" s="50">
        <v>7000</v>
      </c>
      <c r="M23" s="50">
        <v>6705</v>
      </c>
      <c r="N23" s="47">
        <f t="shared" si="0"/>
        <v>95.78571428571429</v>
      </c>
    </row>
    <row r="24" spans="1:14" ht="34.5" customHeight="1">
      <c r="A24" s="19"/>
      <c r="B24" s="56"/>
      <c r="C24" s="128" t="s">
        <v>109</v>
      </c>
      <c r="D24" s="129" t="s">
        <v>12</v>
      </c>
      <c r="E24" s="129" t="s">
        <v>27</v>
      </c>
      <c r="F24" s="129" t="s">
        <v>110</v>
      </c>
      <c r="G24" s="129" t="s">
        <v>13</v>
      </c>
      <c r="H24" s="129" t="s">
        <v>12</v>
      </c>
      <c r="I24" s="129" t="s">
        <v>13</v>
      </c>
      <c r="J24" s="129" t="s">
        <v>14</v>
      </c>
      <c r="K24" s="129" t="s">
        <v>12</v>
      </c>
      <c r="L24" s="130">
        <f>L25</f>
        <v>0</v>
      </c>
      <c r="M24" s="130">
        <f>M25</f>
        <v>42.14</v>
      </c>
      <c r="N24" s="47" t="e">
        <f aca="true" t="shared" si="1" ref="N24:N41">M24/L24*100</f>
        <v>#DIV/0!</v>
      </c>
    </row>
    <row r="25" spans="1:14" ht="33.75" customHeight="1">
      <c r="A25" s="19"/>
      <c r="B25" s="56"/>
      <c r="C25" s="131" t="s">
        <v>124</v>
      </c>
      <c r="D25" s="28" t="s">
        <v>20</v>
      </c>
      <c r="E25" s="132" t="s">
        <v>27</v>
      </c>
      <c r="F25" s="132" t="s">
        <v>110</v>
      </c>
      <c r="G25" s="132" t="s">
        <v>42</v>
      </c>
      <c r="H25" s="132" t="s">
        <v>43</v>
      </c>
      <c r="I25" s="132" t="s">
        <v>38</v>
      </c>
      <c r="J25" s="132" t="s">
        <v>14</v>
      </c>
      <c r="K25" s="132" t="s">
        <v>22</v>
      </c>
      <c r="L25" s="133"/>
      <c r="M25" s="133">
        <v>42.14</v>
      </c>
      <c r="N25" s="47" t="e">
        <f t="shared" si="1"/>
        <v>#DIV/0!</v>
      </c>
    </row>
    <row r="26" spans="1:14" ht="39" customHeight="1">
      <c r="A26" s="14" t="s">
        <v>64</v>
      </c>
      <c r="B26" s="56" t="s">
        <v>60</v>
      </c>
      <c r="C26" s="36" t="s">
        <v>60</v>
      </c>
      <c r="D26" s="37" t="s">
        <v>12</v>
      </c>
      <c r="E26" s="37" t="s">
        <v>27</v>
      </c>
      <c r="F26" s="37" t="s">
        <v>61</v>
      </c>
      <c r="G26" s="37" t="s">
        <v>13</v>
      </c>
      <c r="H26" s="37" t="s">
        <v>12</v>
      </c>
      <c r="I26" s="37" t="s">
        <v>13</v>
      </c>
      <c r="J26" s="37" t="s">
        <v>14</v>
      </c>
      <c r="K26" s="37" t="s">
        <v>12</v>
      </c>
      <c r="L26" s="48">
        <f>L27</f>
        <v>20000</v>
      </c>
      <c r="M26" s="48">
        <f>M27</f>
        <v>14843.46</v>
      </c>
      <c r="N26" s="47">
        <f t="shared" si="1"/>
        <v>74.2173</v>
      </c>
    </row>
    <row r="27" spans="1:14" ht="71.25" customHeight="1">
      <c r="A27" s="19"/>
      <c r="B27" s="56" t="s">
        <v>62</v>
      </c>
      <c r="C27" s="38" t="s">
        <v>125</v>
      </c>
      <c r="D27" s="39" t="s">
        <v>12</v>
      </c>
      <c r="E27" s="39" t="s">
        <v>27</v>
      </c>
      <c r="F27" s="39" t="s">
        <v>61</v>
      </c>
      <c r="G27" s="39" t="s">
        <v>30</v>
      </c>
      <c r="H27" s="39" t="s">
        <v>12</v>
      </c>
      <c r="I27" s="39" t="s">
        <v>13</v>
      </c>
      <c r="J27" s="39" t="s">
        <v>14</v>
      </c>
      <c r="K27" s="39" t="s">
        <v>44</v>
      </c>
      <c r="L27" s="51">
        <f>L28</f>
        <v>20000</v>
      </c>
      <c r="M27" s="51">
        <f>M28</f>
        <v>14843.46</v>
      </c>
      <c r="N27" s="47">
        <f t="shared" si="1"/>
        <v>74.2173</v>
      </c>
    </row>
    <row r="28" spans="1:14" ht="70.5" customHeight="1">
      <c r="A28" s="19"/>
      <c r="B28" s="56" t="s">
        <v>63</v>
      </c>
      <c r="C28" s="30" t="s">
        <v>126</v>
      </c>
      <c r="D28" s="28" t="s">
        <v>93</v>
      </c>
      <c r="E28" s="28" t="s">
        <v>27</v>
      </c>
      <c r="F28" s="28" t="s">
        <v>61</v>
      </c>
      <c r="G28" s="28" t="s">
        <v>30</v>
      </c>
      <c r="H28" s="28" t="s">
        <v>23</v>
      </c>
      <c r="I28" s="28" t="s">
        <v>38</v>
      </c>
      <c r="J28" s="28" t="s">
        <v>14</v>
      </c>
      <c r="K28" s="28" t="s">
        <v>44</v>
      </c>
      <c r="L28" s="50">
        <v>20000</v>
      </c>
      <c r="M28" s="50">
        <v>14843.46</v>
      </c>
      <c r="N28" s="47">
        <f t="shared" si="1"/>
        <v>74.2173</v>
      </c>
    </row>
    <row r="29" spans="1:14" ht="33.75" customHeight="1">
      <c r="A29" s="14" t="s">
        <v>92</v>
      </c>
      <c r="B29" s="56"/>
      <c r="C29" s="36" t="s">
        <v>89</v>
      </c>
      <c r="D29" s="39" t="s">
        <v>93</v>
      </c>
      <c r="E29" s="39" t="s">
        <v>27</v>
      </c>
      <c r="F29" s="39" t="s">
        <v>91</v>
      </c>
      <c r="G29" s="39" t="s">
        <v>33</v>
      </c>
      <c r="H29" s="39" t="s">
        <v>12</v>
      </c>
      <c r="I29" s="39" t="s">
        <v>13</v>
      </c>
      <c r="J29" s="39" t="s">
        <v>14</v>
      </c>
      <c r="K29" s="39" t="s">
        <v>74</v>
      </c>
      <c r="L29" s="51">
        <f>L30</f>
        <v>15000</v>
      </c>
      <c r="M29" s="51">
        <f>M30</f>
        <v>10885</v>
      </c>
      <c r="N29" s="47">
        <f t="shared" si="1"/>
        <v>72.56666666666666</v>
      </c>
    </row>
    <row r="30" spans="1:14" ht="27.75" customHeight="1">
      <c r="A30" s="19"/>
      <c r="B30" s="56"/>
      <c r="C30" s="45" t="s">
        <v>90</v>
      </c>
      <c r="D30" s="28" t="s">
        <v>93</v>
      </c>
      <c r="E30" s="28" t="s">
        <v>27</v>
      </c>
      <c r="F30" s="28" t="s">
        <v>91</v>
      </c>
      <c r="G30" s="28" t="s">
        <v>33</v>
      </c>
      <c r="H30" s="28" t="s">
        <v>43</v>
      </c>
      <c r="I30" s="28" t="s">
        <v>38</v>
      </c>
      <c r="J30" s="28" t="s">
        <v>14</v>
      </c>
      <c r="K30" s="28" t="s">
        <v>74</v>
      </c>
      <c r="L30" s="50">
        <v>15000</v>
      </c>
      <c r="M30" s="50">
        <v>10885</v>
      </c>
      <c r="N30" s="47">
        <f t="shared" si="1"/>
        <v>72.56666666666666</v>
      </c>
    </row>
    <row r="31" spans="1:14" ht="21" customHeight="1">
      <c r="A31" s="55">
        <v>6</v>
      </c>
      <c r="B31" s="56"/>
      <c r="C31" s="59" t="s">
        <v>94</v>
      </c>
      <c r="D31" s="17" t="s">
        <v>12</v>
      </c>
      <c r="E31" s="17" t="s">
        <v>27</v>
      </c>
      <c r="F31" s="17" t="s">
        <v>95</v>
      </c>
      <c r="G31" s="17" t="s">
        <v>13</v>
      </c>
      <c r="H31" s="17" t="s">
        <v>12</v>
      </c>
      <c r="I31" s="17" t="s">
        <v>13</v>
      </c>
      <c r="J31" s="17" t="s">
        <v>14</v>
      </c>
      <c r="K31" s="17" t="s">
        <v>12</v>
      </c>
      <c r="L31" s="48">
        <f>L32</f>
        <v>200</v>
      </c>
      <c r="M31" s="48">
        <f>M32</f>
        <v>116.32</v>
      </c>
      <c r="N31" s="47">
        <f t="shared" si="1"/>
        <v>58.160000000000004</v>
      </c>
    </row>
    <row r="32" spans="1:14" ht="66" customHeight="1">
      <c r="A32" s="55"/>
      <c r="B32" s="56"/>
      <c r="C32" s="53" t="s">
        <v>96</v>
      </c>
      <c r="D32" s="54" t="s">
        <v>97</v>
      </c>
      <c r="E32" s="54" t="s">
        <v>27</v>
      </c>
      <c r="F32" s="54" t="s">
        <v>95</v>
      </c>
      <c r="G32" s="54" t="s">
        <v>35</v>
      </c>
      <c r="H32" s="54" t="s">
        <v>12</v>
      </c>
      <c r="I32" s="54" t="s">
        <v>13</v>
      </c>
      <c r="J32" s="54" t="s">
        <v>14</v>
      </c>
      <c r="K32" s="54" t="s">
        <v>98</v>
      </c>
      <c r="L32" s="51">
        <f>L33</f>
        <v>200</v>
      </c>
      <c r="M32" s="51">
        <f>M33</f>
        <v>116.32</v>
      </c>
      <c r="N32" s="47">
        <f t="shared" si="1"/>
        <v>58.160000000000004</v>
      </c>
    </row>
    <row r="33" spans="1:14" ht="33.75" customHeight="1">
      <c r="A33" s="55"/>
      <c r="B33" s="56"/>
      <c r="C33" s="60" t="s">
        <v>99</v>
      </c>
      <c r="D33" s="27" t="s">
        <v>97</v>
      </c>
      <c r="E33" s="27" t="s">
        <v>27</v>
      </c>
      <c r="F33" s="27" t="s">
        <v>95</v>
      </c>
      <c r="G33" s="27" t="s">
        <v>35</v>
      </c>
      <c r="H33" s="27" t="s">
        <v>100</v>
      </c>
      <c r="I33" s="27" t="s">
        <v>38</v>
      </c>
      <c r="J33" s="27" t="s">
        <v>14</v>
      </c>
      <c r="K33" s="27" t="s">
        <v>98</v>
      </c>
      <c r="L33" s="61">
        <v>200</v>
      </c>
      <c r="M33" s="50">
        <v>116.32</v>
      </c>
      <c r="N33" s="47">
        <f t="shared" si="1"/>
        <v>58.160000000000004</v>
      </c>
    </row>
    <row r="34" spans="1:14" ht="22.5" customHeight="1">
      <c r="A34" s="55">
        <v>7</v>
      </c>
      <c r="B34" s="56"/>
      <c r="C34" s="42" t="s">
        <v>45</v>
      </c>
      <c r="D34" s="37" t="s">
        <v>12</v>
      </c>
      <c r="E34" s="37" t="s">
        <v>27</v>
      </c>
      <c r="F34" s="37" t="s">
        <v>46</v>
      </c>
      <c r="G34" s="37" t="s">
        <v>13</v>
      </c>
      <c r="H34" s="37" t="s">
        <v>12</v>
      </c>
      <c r="I34" s="37" t="s">
        <v>13</v>
      </c>
      <c r="J34" s="37" t="s">
        <v>14</v>
      </c>
      <c r="K34" s="37" t="s">
        <v>12</v>
      </c>
      <c r="L34" s="48">
        <f>L35</f>
        <v>0</v>
      </c>
      <c r="M34" s="48">
        <f>M35</f>
        <v>0</v>
      </c>
      <c r="N34" s="47" t="e">
        <f t="shared" si="1"/>
        <v>#DIV/0!</v>
      </c>
    </row>
    <row r="35" spans="1:14" s="18" customFormat="1" ht="19.5" customHeight="1">
      <c r="A35" s="19"/>
      <c r="B35" s="56"/>
      <c r="C35" s="46" t="s">
        <v>47</v>
      </c>
      <c r="D35" s="28" t="s">
        <v>12</v>
      </c>
      <c r="E35" s="28" t="s">
        <v>27</v>
      </c>
      <c r="F35" s="28" t="s">
        <v>46</v>
      </c>
      <c r="G35" s="28" t="s">
        <v>30</v>
      </c>
      <c r="H35" s="28" t="s">
        <v>12</v>
      </c>
      <c r="I35" s="28" t="s">
        <v>13</v>
      </c>
      <c r="J35" s="28" t="s">
        <v>14</v>
      </c>
      <c r="K35" s="28" t="s">
        <v>48</v>
      </c>
      <c r="L35" s="50">
        <f>L36</f>
        <v>0</v>
      </c>
      <c r="M35" s="50">
        <f>M36</f>
        <v>0</v>
      </c>
      <c r="N35" s="47" t="e">
        <f t="shared" si="1"/>
        <v>#DIV/0!</v>
      </c>
    </row>
    <row r="36" spans="1:14" s="23" customFormat="1" ht="21" customHeight="1">
      <c r="A36" s="19"/>
      <c r="B36" s="56"/>
      <c r="C36" s="30" t="s">
        <v>83</v>
      </c>
      <c r="D36" s="28" t="s">
        <v>93</v>
      </c>
      <c r="E36" s="28" t="s">
        <v>27</v>
      </c>
      <c r="F36" s="28" t="s">
        <v>46</v>
      </c>
      <c r="G36" s="28" t="s">
        <v>30</v>
      </c>
      <c r="H36" s="28" t="s">
        <v>43</v>
      </c>
      <c r="I36" s="28" t="s">
        <v>38</v>
      </c>
      <c r="J36" s="28" t="s">
        <v>14</v>
      </c>
      <c r="K36" s="28" t="s">
        <v>48</v>
      </c>
      <c r="L36" s="50"/>
      <c r="M36" s="50"/>
      <c r="N36" s="47" t="e">
        <f t="shared" si="1"/>
        <v>#DIV/0!</v>
      </c>
    </row>
    <row r="37" spans="1:14" ht="21.75" customHeight="1">
      <c r="A37" s="9" t="s">
        <v>65</v>
      </c>
      <c r="B37" s="43"/>
      <c r="C37" s="44" t="s">
        <v>75</v>
      </c>
      <c r="D37" s="33" t="s">
        <v>12</v>
      </c>
      <c r="E37" s="33" t="s">
        <v>49</v>
      </c>
      <c r="F37" s="33" t="s">
        <v>13</v>
      </c>
      <c r="G37" s="33" t="s">
        <v>13</v>
      </c>
      <c r="H37" s="33" t="s">
        <v>12</v>
      </c>
      <c r="I37" s="33" t="s">
        <v>13</v>
      </c>
      <c r="J37" s="33" t="s">
        <v>14</v>
      </c>
      <c r="K37" s="33" t="s">
        <v>12</v>
      </c>
      <c r="L37" s="47">
        <f>L38</f>
        <v>3019094.33</v>
      </c>
      <c r="M37" s="47">
        <f>M38</f>
        <v>1258334.33</v>
      </c>
      <c r="N37" s="47">
        <f t="shared" si="1"/>
        <v>41.67919887418689</v>
      </c>
    </row>
    <row r="38" spans="1:14" ht="30" customHeight="1">
      <c r="A38" s="14"/>
      <c r="B38" s="14"/>
      <c r="C38" s="31" t="s">
        <v>76</v>
      </c>
      <c r="D38" s="16" t="s">
        <v>12</v>
      </c>
      <c r="E38" s="17" t="s">
        <v>49</v>
      </c>
      <c r="F38" s="17" t="s">
        <v>21</v>
      </c>
      <c r="G38" s="17" t="s">
        <v>13</v>
      </c>
      <c r="H38" s="17" t="s">
        <v>12</v>
      </c>
      <c r="I38" s="17" t="s">
        <v>13</v>
      </c>
      <c r="J38" s="17" t="s">
        <v>14</v>
      </c>
      <c r="K38" s="17" t="s">
        <v>12</v>
      </c>
      <c r="L38" s="48">
        <f>L39+L41+L44+L46</f>
        <v>3019094.33</v>
      </c>
      <c r="M38" s="48">
        <f>M39+M41+M44+M46</f>
        <v>1258334.33</v>
      </c>
      <c r="N38" s="47">
        <f t="shared" si="1"/>
        <v>41.67919887418689</v>
      </c>
    </row>
    <row r="39" spans="1:14" ht="20.25" customHeight="1">
      <c r="A39" s="19" t="s">
        <v>18</v>
      </c>
      <c r="B39" s="19"/>
      <c r="C39" s="20" t="s">
        <v>77</v>
      </c>
      <c r="D39" s="22" t="s">
        <v>12</v>
      </c>
      <c r="E39" s="21" t="s">
        <v>49</v>
      </c>
      <c r="F39" s="21" t="s">
        <v>21</v>
      </c>
      <c r="G39" s="21" t="s">
        <v>17</v>
      </c>
      <c r="H39" s="21" t="s">
        <v>12</v>
      </c>
      <c r="I39" s="21" t="s">
        <v>13</v>
      </c>
      <c r="J39" s="21" t="s">
        <v>14</v>
      </c>
      <c r="K39" s="21" t="s">
        <v>50</v>
      </c>
      <c r="L39" s="49">
        <f>SUM(L40:L40)</f>
        <v>696000</v>
      </c>
      <c r="M39" s="49">
        <f>SUM(M40:M40)</f>
        <v>640000</v>
      </c>
      <c r="N39" s="47">
        <f t="shared" si="1"/>
        <v>91.95402298850574</v>
      </c>
    </row>
    <row r="40" spans="1:14" s="23" customFormat="1" ht="16.5" customHeight="1">
      <c r="A40" s="56"/>
      <c r="B40" s="56"/>
      <c r="C40" s="24" t="s">
        <v>78</v>
      </c>
      <c r="D40" s="27" t="s">
        <v>93</v>
      </c>
      <c r="E40" s="27" t="s">
        <v>49</v>
      </c>
      <c r="F40" s="27" t="s">
        <v>21</v>
      </c>
      <c r="G40" s="27" t="s">
        <v>17</v>
      </c>
      <c r="H40" s="27" t="s">
        <v>54</v>
      </c>
      <c r="I40" s="27" t="s">
        <v>38</v>
      </c>
      <c r="J40" s="27" t="s">
        <v>14</v>
      </c>
      <c r="K40" s="27" t="s">
        <v>50</v>
      </c>
      <c r="L40" s="50">
        <v>696000</v>
      </c>
      <c r="M40" s="50">
        <v>640000</v>
      </c>
      <c r="N40" s="47">
        <f t="shared" si="1"/>
        <v>91.95402298850574</v>
      </c>
    </row>
    <row r="41" spans="1:14" ht="31.5" customHeight="1">
      <c r="A41" s="19" t="s">
        <v>51</v>
      </c>
      <c r="B41" s="56"/>
      <c r="C41" s="20" t="s">
        <v>82</v>
      </c>
      <c r="D41" s="22" t="s">
        <v>12</v>
      </c>
      <c r="E41" s="21" t="s">
        <v>49</v>
      </c>
      <c r="F41" s="21" t="s">
        <v>21</v>
      </c>
      <c r="G41" s="21" t="s">
        <v>21</v>
      </c>
      <c r="H41" s="21" t="s">
        <v>12</v>
      </c>
      <c r="I41" s="21" t="s">
        <v>13</v>
      </c>
      <c r="J41" s="21" t="s">
        <v>14</v>
      </c>
      <c r="K41" s="21" t="s">
        <v>50</v>
      </c>
      <c r="L41" s="49">
        <f>L42+L43</f>
        <v>1761700</v>
      </c>
      <c r="M41" s="49">
        <f>M42+M43</f>
        <v>221000</v>
      </c>
      <c r="N41" s="47">
        <f t="shared" si="1"/>
        <v>12.544701140943406</v>
      </c>
    </row>
    <row r="42" spans="1:14" ht="32.25" customHeight="1">
      <c r="A42" s="19"/>
      <c r="B42" s="56"/>
      <c r="C42" s="63" t="s">
        <v>101</v>
      </c>
      <c r="D42" s="26" t="s">
        <v>93</v>
      </c>
      <c r="E42" s="26" t="s">
        <v>49</v>
      </c>
      <c r="F42" s="26" t="s">
        <v>21</v>
      </c>
      <c r="G42" s="26" t="s">
        <v>21</v>
      </c>
      <c r="H42" s="26" t="s">
        <v>102</v>
      </c>
      <c r="I42" s="26" t="s">
        <v>38</v>
      </c>
      <c r="J42" s="26" t="s">
        <v>14</v>
      </c>
      <c r="K42" s="26" t="s">
        <v>50</v>
      </c>
      <c r="L42" s="50"/>
      <c r="M42" s="50"/>
      <c r="N42" s="47"/>
    </row>
    <row r="43" spans="1:14" ht="19.5" customHeight="1">
      <c r="A43" s="56"/>
      <c r="B43" s="56"/>
      <c r="C43" s="62" t="s">
        <v>56</v>
      </c>
      <c r="D43" s="27" t="s">
        <v>93</v>
      </c>
      <c r="E43" s="27" t="s">
        <v>49</v>
      </c>
      <c r="F43" s="27" t="s">
        <v>21</v>
      </c>
      <c r="G43" s="27" t="s">
        <v>21</v>
      </c>
      <c r="H43" s="27" t="s">
        <v>55</v>
      </c>
      <c r="I43" s="27" t="s">
        <v>38</v>
      </c>
      <c r="J43" s="27" t="s">
        <v>14</v>
      </c>
      <c r="K43" s="27" t="s">
        <v>50</v>
      </c>
      <c r="L43" s="50">
        <v>1761700</v>
      </c>
      <c r="M43" s="50">
        <v>221000</v>
      </c>
      <c r="N43" s="47">
        <f aca="true" t="shared" si="2" ref="N43:N48">M43/L43*100</f>
        <v>12.544701140943406</v>
      </c>
    </row>
    <row r="44" spans="1:14" s="23" customFormat="1" ht="21" customHeight="1">
      <c r="A44" s="19" t="s">
        <v>52</v>
      </c>
      <c r="B44" s="19"/>
      <c r="C44" s="20" t="s">
        <v>79</v>
      </c>
      <c r="D44" s="22" t="s">
        <v>12</v>
      </c>
      <c r="E44" s="21" t="s">
        <v>49</v>
      </c>
      <c r="F44" s="21" t="s">
        <v>21</v>
      </c>
      <c r="G44" s="21" t="s">
        <v>33</v>
      </c>
      <c r="H44" s="21" t="s">
        <v>12</v>
      </c>
      <c r="I44" s="21" t="s">
        <v>13</v>
      </c>
      <c r="J44" s="21" t="s">
        <v>14</v>
      </c>
      <c r="K44" s="21" t="s">
        <v>50</v>
      </c>
      <c r="L44" s="49">
        <f>L45</f>
        <v>63600</v>
      </c>
      <c r="M44" s="49">
        <f>M45</f>
        <v>64540</v>
      </c>
      <c r="N44" s="47">
        <f t="shared" si="2"/>
        <v>101.47798742138366</v>
      </c>
    </row>
    <row r="45" spans="1:14" ht="35.25" customHeight="1">
      <c r="A45" s="56"/>
      <c r="B45" s="56"/>
      <c r="C45" s="58" t="s">
        <v>80</v>
      </c>
      <c r="D45" s="27" t="s">
        <v>93</v>
      </c>
      <c r="E45" s="27" t="s">
        <v>49</v>
      </c>
      <c r="F45" s="27" t="s">
        <v>21</v>
      </c>
      <c r="G45" s="27" t="s">
        <v>33</v>
      </c>
      <c r="H45" s="27" t="s">
        <v>81</v>
      </c>
      <c r="I45" s="27" t="s">
        <v>38</v>
      </c>
      <c r="J45" s="27" t="s">
        <v>14</v>
      </c>
      <c r="K45" s="27" t="s">
        <v>50</v>
      </c>
      <c r="L45" s="50">
        <v>63600</v>
      </c>
      <c r="M45" s="50">
        <v>64540</v>
      </c>
      <c r="N45" s="47">
        <f t="shared" si="2"/>
        <v>101.47798742138366</v>
      </c>
    </row>
    <row r="46" spans="1:14" ht="15.75">
      <c r="A46" s="19" t="s">
        <v>85</v>
      </c>
      <c r="B46" s="19"/>
      <c r="C46" s="20" t="s">
        <v>86</v>
      </c>
      <c r="D46" s="21" t="s">
        <v>12</v>
      </c>
      <c r="E46" s="21" t="s">
        <v>49</v>
      </c>
      <c r="F46" s="21" t="s">
        <v>21</v>
      </c>
      <c r="G46" s="21" t="s">
        <v>42</v>
      </c>
      <c r="H46" s="21" t="s">
        <v>12</v>
      </c>
      <c r="I46" s="21" t="s">
        <v>13</v>
      </c>
      <c r="J46" s="21" t="s">
        <v>14</v>
      </c>
      <c r="K46" s="21" t="s">
        <v>50</v>
      </c>
      <c r="L46" s="49">
        <f>L47</f>
        <v>497794.33</v>
      </c>
      <c r="M46" s="49">
        <f>M47</f>
        <v>332794.33</v>
      </c>
      <c r="N46" s="47">
        <f t="shared" si="2"/>
        <v>66.8537807572055</v>
      </c>
    </row>
    <row r="47" spans="1:14" ht="33" customHeight="1">
      <c r="A47" s="56"/>
      <c r="B47" s="56"/>
      <c r="C47" s="24" t="s">
        <v>87</v>
      </c>
      <c r="D47" s="27" t="s">
        <v>93</v>
      </c>
      <c r="E47" s="27" t="s">
        <v>49</v>
      </c>
      <c r="F47" s="27" t="s">
        <v>21</v>
      </c>
      <c r="G47" s="27" t="s">
        <v>42</v>
      </c>
      <c r="H47" s="27" t="s">
        <v>88</v>
      </c>
      <c r="I47" s="27" t="s">
        <v>38</v>
      </c>
      <c r="J47" s="27" t="s">
        <v>14</v>
      </c>
      <c r="K47" s="27" t="s">
        <v>50</v>
      </c>
      <c r="L47" s="50">
        <v>497794.33</v>
      </c>
      <c r="M47" s="50">
        <v>332794.33</v>
      </c>
      <c r="N47" s="47">
        <f t="shared" si="2"/>
        <v>66.8537807572055</v>
      </c>
    </row>
    <row r="48" spans="1:14" ht="15.75">
      <c r="A48" s="9"/>
      <c r="B48" s="9"/>
      <c r="C48" s="32" t="s">
        <v>53</v>
      </c>
      <c r="D48" s="33"/>
      <c r="E48" s="33"/>
      <c r="F48" s="33"/>
      <c r="G48" s="33"/>
      <c r="H48" s="33"/>
      <c r="I48" s="33"/>
      <c r="J48" s="33"/>
      <c r="K48" s="33"/>
      <c r="L48" s="47">
        <f>L8+L37</f>
        <v>3415294.33</v>
      </c>
      <c r="M48" s="47">
        <f>M8+M37</f>
        <v>1627434.35</v>
      </c>
      <c r="N48" s="47">
        <f t="shared" si="2"/>
        <v>47.651364501870034</v>
      </c>
    </row>
    <row r="49" ht="15.75">
      <c r="C49" s="34"/>
    </row>
  </sheetData>
  <mergeCells count="7">
    <mergeCell ref="A4:M4"/>
    <mergeCell ref="M6:M7"/>
    <mergeCell ref="N6:N7"/>
    <mergeCell ref="A6:A7"/>
    <mergeCell ref="C6:C7"/>
    <mergeCell ref="D6:K6"/>
    <mergeCell ref="L6:L7"/>
  </mergeCells>
  <printOptions/>
  <pageMargins left="0.75" right="0.75" top="0.53" bottom="0.17" header="0.5" footer="0.17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40">
      <selection activeCell="M11" sqref="M11"/>
    </sheetView>
  </sheetViews>
  <sheetFormatPr defaultColWidth="9.00390625" defaultRowHeight="12.75"/>
  <cols>
    <col min="1" max="1" width="4.75390625" style="1" customWidth="1"/>
    <col min="2" max="2" width="9.375" style="2" hidden="1" customWidth="1"/>
    <col min="3" max="3" width="27.87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2.00390625" style="3" customWidth="1"/>
    <col min="13" max="13" width="11.75390625" style="1" customWidth="1"/>
    <col min="14" max="14" width="10.875" style="1" customWidth="1"/>
    <col min="15" max="16384" width="9.375" style="1" customWidth="1"/>
  </cols>
  <sheetData>
    <row r="1" spans="4:11" ht="15.75">
      <c r="D1" s="147"/>
      <c r="E1" s="147"/>
      <c r="F1" s="147"/>
      <c r="G1" s="147"/>
      <c r="H1" s="147"/>
      <c r="I1" s="147"/>
      <c r="J1" s="147"/>
      <c r="K1" s="147"/>
    </row>
    <row r="2" spans="1:12" s="64" customFormat="1" ht="16.5" customHeight="1">
      <c r="A2" s="148" t="s">
        <v>112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s="64" customFormat="1" ht="16.5" customHeight="1">
      <c r="B3" s="65"/>
      <c r="D3" s="66"/>
      <c r="E3" s="66"/>
      <c r="F3" s="66"/>
      <c r="G3" s="66"/>
      <c r="H3" s="66"/>
      <c r="I3" s="66"/>
      <c r="J3" s="66" t="s">
        <v>103</v>
      </c>
      <c r="K3" s="66"/>
      <c r="L3" s="67"/>
    </row>
    <row r="4" spans="1:14" s="69" customFormat="1" ht="42.75" customHeight="1">
      <c r="A4" s="149" t="s">
        <v>0</v>
      </c>
      <c r="B4" s="68"/>
      <c r="C4" s="151" t="s">
        <v>1</v>
      </c>
      <c r="D4" s="153" t="s">
        <v>2</v>
      </c>
      <c r="E4" s="154"/>
      <c r="F4" s="154"/>
      <c r="G4" s="154"/>
      <c r="H4" s="154"/>
      <c r="I4" s="154"/>
      <c r="J4" s="154"/>
      <c r="K4" s="155"/>
      <c r="L4" s="145" t="s">
        <v>113</v>
      </c>
      <c r="M4" s="145" t="s">
        <v>114</v>
      </c>
      <c r="N4" s="145" t="s">
        <v>115</v>
      </c>
    </row>
    <row r="5" spans="1:14" s="69" customFormat="1" ht="63" customHeight="1">
      <c r="A5" s="150"/>
      <c r="B5" s="70"/>
      <c r="C5" s="152"/>
      <c r="D5" s="71" t="s">
        <v>4</v>
      </c>
      <c r="E5" s="71" t="s">
        <v>106</v>
      </c>
      <c r="F5" s="71" t="s">
        <v>5</v>
      </c>
      <c r="G5" s="71" t="s">
        <v>6</v>
      </c>
      <c r="H5" s="71" t="s">
        <v>7</v>
      </c>
      <c r="I5" s="71" t="s">
        <v>107</v>
      </c>
      <c r="J5" s="71" t="s">
        <v>8</v>
      </c>
      <c r="K5" s="71" t="s">
        <v>9</v>
      </c>
      <c r="L5" s="146"/>
      <c r="M5" s="146"/>
      <c r="N5" s="146"/>
    </row>
    <row r="6" spans="1:14" s="77" customFormat="1" ht="23.25" customHeight="1">
      <c r="A6" s="72" t="s">
        <v>10</v>
      </c>
      <c r="B6" s="72"/>
      <c r="C6" s="73" t="s">
        <v>11</v>
      </c>
      <c r="D6" s="74" t="s">
        <v>12</v>
      </c>
      <c r="E6" s="74">
        <v>1</v>
      </c>
      <c r="F6" s="74" t="s">
        <v>13</v>
      </c>
      <c r="G6" s="75" t="s">
        <v>13</v>
      </c>
      <c r="H6" s="75" t="s">
        <v>12</v>
      </c>
      <c r="I6" s="75" t="s">
        <v>13</v>
      </c>
      <c r="J6" s="75" t="s">
        <v>14</v>
      </c>
      <c r="K6" s="75" t="s">
        <v>12</v>
      </c>
      <c r="L6" s="76">
        <f>L7+L11+L13+L19+L24+L27+L29+L32</f>
        <v>396200</v>
      </c>
      <c r="M6" s="76">
        <f>M7+M11+M13+M19+M22+M24+M27+M29+M32</f>
        <v>634550</v>
      </c>
      <c r="N6" s="76">
        <f>M6-L6</f>
        <v>238350</v>
      </c>
    </row>
    <row r="7" spans="1:14" s="83" customFormat="1" ht="22.5" customHeight="1">
      <c r="A7" s="78" t="s">
        <v>15</v>
      </c>
      <c r="B7" s="78"/>
      <c r="C7" s="79" t="s">
        <v>16</v>
      </c>
      <c r="D7" s="80" t="s">
        <v>12</v>
      </c>
      <c r="E7" s="80">
        <v>1</v>
      </c>
      <c r="F7" s="80" t="s">
        <v>17</v>
      </c>
      <c r="G7" s="81" t="s">
        <v>13</v>
      </c>
      <c r="H7" s="81" t="s">
        <v>12</v>
      </c>
      <c r="I7" s="81" t="s">
        <v>13</v>
      </c>
      <c r="J7" s="81" t="s">
        <v>14</v>
      </c>
      <c r="K7" s="81" t="s">
        <v>12</v>
      </c>
      <c r="L7" s="82">
        <f>L8</f>
        <v>316000</v>
      </c>
      <c r="M7" s="82">
        <f>M8</f>
        <v>535200</v>
      </c>
      <c r="N7" s="76">
        <f aca="true" t="shared" si="0" ref="N7:N46">M7-L7</f>
        <v>219200</v>
      </c>
    </row>
    <row r="8" spans="1:14" s="89" customFormat="1" ht="24.75" customHeight="1">
      <c r="A8" s="84" t="s">
        <v>18</v>
      </c>
      <c r="B8" s="84"/>
      <c r="C8" s="85" t="s">
        <v>19</v>
      </c>
      <c r="D8" s="86" t="s">
        <v>20</v>
      </c>
      <c r="E8" s="87">
        <v>1</v>
      </c>
      <c r="F8" s="87" t="s">
        <v>17</v>
      </c>
      <c r="G8" s="86" t="s">
        <v>21</v>
      </c>
      <c r="H8" s="86" t="s">
        <v>12</v>
      </c>
      <c r="I8" s="86" t="s">
        <v>17</v>
      </c>
      <c r="J8" s="86" t="s">
        <v>14</v>
      </c>
      <c r="K8" s="86" t="s">
        <v>22</v>
      </c>
      <c r="L8" s="88">
        <f>L9+L10</f>
        <v>316000</v>
      </c>
      <c r="M8" s="88">
        <f>M9+M10</f>
        <v>535200</v>
      </c>
      <c r="N8" s="76">
        <f t="shared" si="0"/>
        <v>219200</v>
      </c>
    </row>
    <row r="9" spans="1:14" s="64" customFormat="1" ht="66" customHeight="1">
      <c r="A9" s="90"/>
      <c r="B9" s="90"/>
      <c r="C9" s="91" t="s">
        <v>24</v>
      </c>
      <c r="D9" s="92" t="s">
        <v>20</v>
      </c>
      <c r="E9" s="93">
        <v>1</v>
      </c>
      <c r="F9" s="93" t="s">
        <v>17</v>
      </c>
      <c r="G9" s="92" t="s">
        <v>21</v>
      </c>
      <c r="H9" s="92" t="s">
        <v>23</v>
      </c>
      <c r="I9" s="92" t="s">
        <v>17</v>
      </c>
      <c r="J9" s="92" t="s">
        <v>14</v>
      </c>
      <c r="K9" s="92" t="s">
        <v>22</v>
      </c>
      <c r="L9" s="94">
        <v>4000</v>
      </c>
      <c r="M9" s="94">
        <v>5000</v>
      </c>
      <c r="N9" s="76">
        <f t="shared" si="0"/>
        <v>1000</v>
      </c>
    </row>
    <row r="10" spans="1:14" s="64" customFormat="1" ht="129.75" customHeight="1">
      <c r="A10" s="90"/>
      <c r="B10" s="90"/>
      <c r="C10" s="95" t="s">
        <v>66</v>
      </c>
      <c r="D10" s="92" t="s">
        <v>20</v>
      </c>
      <c r="E10" s="93">
        <v>1</v>
      </c>
      <c r="F10" s="93" t="s">
        <v>17</v>
      </c>
      <c r="G10" s="92" t="s">
        <v>21</v>
      </c>
      <c r="H10" s="92" t="s">
        <v>26</v>
      </c>
      <c r="I10" s="92" t="s">
        <v>17</v>
      </c>
      <c r="J10" s="92" t="s">
        <v>14</v>
      </c>
      <c r="K10" s="92" t="s">
        <v>22</v>
      </c>
      <c r="L10" s="94">
        <v>312000</v>
      </c>
      <c r="M10" s="94">
        <f>524000+6200</f>
        <v>530200</v>
      </c>
      <c r="N10" s="76">
        <f t="shared" si="0"/>
        <v>218200</v>
      </c>
    </row>
    <row r="11" spans="1:14" s="64" customFormat="1" ht="20.25" customHeight="1">
      <c r="A11" s="90"/>
      <c r="B11" s="90"/>
      <c r="C11" s="79" t="s">
        <v>70</v>
      </c>
      <c r="D11" s="81" t="s">
        <v>12</v>
      </c>
      <c r="E11" s="81" t="s">
        <v>27</v>
      </c>
      <c r="F11" s="81" t="s">
        <v>30</v>
      </c>
      <c r="G11" s="81" t="s">
        <v>13</v>
      </c>
      <c r="H11" s="81" t="s">
        <v>12</v>
      </c>
      <c r="I11" s="81" t="s">
        <v>13</v>
      </c>
      <c r="J11" s="81" t="s">
        <v>14</v>
      </c>
      <c r="K11" s="81" t="s">
        <v>12</v>
      </c>
      <c r="L11" s="82">
        <f>L12</f>
        <v>1000</v>
      </c>
      <c r="M11" s="82">
        <f>M12</f>
        <v>1000</v>
      </c>
      <c r="N11" s="76">
        <f t="shared" si="0"/>
        <v>0</v>
      </c>
    </row>
    <row r="12" spans="1:14" s="64" customFormat="1" ht="18" customHeight="1">
      <c r="A12" s="90"/>
      <c r="B12" s="90"/>
      <c r="C12" s="91" t="s">
        <v>71</v>
      </c>
      <c r="D12" s="92" t="s">
        <v>20</v>
      </c>
      <c r="E12" s="92" t="s">
        <v>27</v>
      </c>
      <c r="F12" s="92" t="s">
        <v>30</v>
      </c>
      <c r="G12" s="92" t="s">
        <v>33</v>
      </c>
      <c r="H12" s="92" t="s">
        <v>12</v>
      </c>
      <c r="I12" s="92" t="s">
        <v>17</v>
      </c>
      <c r="J12" s="92" t="s">
        <v>14</v>
      </c>
      <c r="K12" s="92" t="s">
        <v>22</v>
      </c>
      <c r="L12" s="94">
        <v>1000</v>
      </c>
      <c r="M12" s="94">
        <v>1000</v>
      </c>
      <c r="N12" s="76">
        <f t="shared" si="0"/>
        <v>0</v>
      </c>
    </row>
    <row r="13" spans="1:14" s="83" customFormat="1" ht="18.75" customHeight="1">
      <c r="A13" s="78" t="s">
        <v>29</v>
      </c>
      <c r="B13" s="78"/>
      <c r="C13" s="79" t="s">
        <v>34</v>
      </c>
      <c r="D13" s="80" t="s">
        <v>12</v>
      </c>
      <c r="E13" s="81" t="s">
        <v>27</v>
      </c>
      <c r="F13" s="81" t="s">
        <v>35</v>
      </c>
      <c r="G13" s="81" t="s">
        <v>13</v>
      </c>
      <c r="H13" s="81" t="s">
        <v>12</v>
      </c>
      <c r="I13" s="81" t="s">
        <v>13</v>
      </c>
      <c r="J13" s="81" t="s">
        <v>14</v>
      </c>
      <c r="K13" s="81" t="s">
        <v>12</v>
      </c>
      <c r="L13" s="82">
        <f>L14+L16</f>
        <v>37000</v>
      </c>
      <c r="M13" s="82">
        <f>M14+M16</f>
        <v>56000</v>
      </c>
      <c r="N13" s="76">
        <f t="shared" si="0"/>
        <v>19000</v>
      </c>
    </row>
    <row r="14" spans="1:14" s="83" customFormat="1" ht="21" customHeight="1">
      <c r="A14" s="84" t="s">
        <v>31</v>
      </c>
      <c r="B14" s="78"/>
      <c r="C14" s="85" t="s">
        <v>36</v>
      </c>
      <c r="D14" s="86" t="s">
        <v>20</v>
      </c>
      <c r="E14" s="86" t="s">
        <v>27</v>
      </c>
      <c r="F14" s="86" t="s">
        <v>35</v>
      </c>
      <c r="G14" s="86" t="s">
        <v>17</v>
      </c>
      <c r="H14" s="86" t="s">
        <v>12</v>
      </c>
      <c r="I14" s="86" t="s">
        <v>13</v>
      </c>
      <c r="J14" s="86" t="s">
        <v>14</v>
      </c>
      <c r="K14" s="86" t="s">
        <v>22</v>
      </c>
      <c r="L14" s="88">
        <f>L15</f>
        <v>1000</v>
      </c>
      <c r="M14" s="88">
        <f>M15</f>
        <v>4000</v>
      </c>
      <c r="N14" s="76">
        <f t="shared" si="0"/>
        <v>3000</v>
      </c>
    </row>
    <row r="15" spans="1:14" s="83" customFormat="1" ht="33" customHeight="1">
      <c r="A15" s="84"/>
      <c r="B15" s="84"/>
      <c r="C15" s="96" t="s">
        <v>37</v>
      </c>
      <c r="D15" s="97" t="s">
        <v>20</v>
      </c>
      <c r="E15" s="97" t="s">
        <v>27</v>
      </c>
      <c r="F15" s="97" t="s">
        <v>35</v>
      </c>
      <c r="G15" s="97" t="s">
        <v>17</v>
      </c>
      <c r="H15" s="97" t="s">
        <v>28</v>
      </c>
      <c r="I15" s="97" t="s">
        <v>38</v>
      </c>
      <c r="J15" s="97" t="s">
        <v>14</v>
      </c>
      <c r="K15" s="97" t="s">
        <v>22</v>
      </c>
      <c r="L15" s="94">
        <v>1000</v>
      </c>
      <c r="M15" s="94">
        <v>4000</v>
      </c>
      <c r="N15" s="76">
        <f t="shared" si="0"/>
        <v>3000</v>
      </c>
    </row>
    <row r="16" spans="1:14" s="64" customFormat="1" ht="17.25" customHeight="1">
      <c r="A16" s="84" t="s">
        <v>32</v>
      </c>
      <c r="B16" s="90"/>
      <c r="C16" s="85" t="s">
        <v>39</v>
      </c>
      <c r="D16" s="86" t="s">
        <v>20</v>
      </c>
      <c r="E16" s="86" t="s">
        <v>27</v>
      </c>
      <c r="F16" s="86" t="s">
        <v>35</v>
      </c>
      <c r="G16" s="86" t="s">
        <v>35</v>
      </c>
      <c r="H16" s="86" t="s">
        <v>12</v>
      </c>
      <c r="I16" s="86" t="s">
        <v>13</v>
      </c>
      <c r="J16" s="86" t="s">
        <v>14</v>
      </c>
      <c r="K16" s="86" t="s">
        <v>22</v>
      </c>
      <c r="L16" s="88">
        <f>L17+L18</f>
        <v>36000</v>
      </c>
      <c r="M16" s="88">
        <f>M17+M18</f>
        <v>52000</v>
      </c>
      <c r="N16" s="76">
        <f t="shared" si="0"/>
        <v>16000</v>
      </c>
    </row>
    <row r="17" spans="1:14" s="64" customFormat="1" ht="84" customHeight="1">
      <c r="A17" s="84"/>
      <c r="B17" s="90"/>
      <c r="C17" s="91" t="s">
        <v>40</v>
      </c>
      <c r="D17" s="98" t="s">
        <v>20</v>
      </c>
      <c r="E17" s="98" t="s">
        <v>27</v>
      </c>
      <c r="F17" s="98" t="s">
        <v>35</v>
      </c>
      <c r="G17" s="98" t="s">
        <v>35</v>
      </c>
      <c r="H17" s="98" t="s">
        <v>41</v>
      </c>
      <c r="I17" s="98" t="s">
        <v>38</v>
      </c>
      <c r="J17" s="98" t="s">
        <v>14</v>
      </c>
      <c r="K17" s="98" t="s">
        <v>22</v>
      </c>
      <c r="L17" s="94">
        <v>34000</v>
      </c>
      <c r="M17" s="94">
        <v>45000</v>
      </c>
      <c r="N17" s="76">
        <f t="shared" si="0"/>
        <v>11000</v>
      </c>
    </row>
    <row r="18" spans="1:14" s="64" customFormat="1" ht="86.25" customHeight="1">
      <c r="A18" s="84"/>
      <c r="B18" s="90"/>
      <c r="C18" s="91" t="s">
        <v>40</v>
      </c>
      <c r="D18" s="98" t="s">
        <v>20</v>
      </c>
      <c r="E18" s="98" t="s">
        <v>27</v>
      </c>
      <c r="F18" s="98" t="s">
        <v>35</v>
      </c>
      <c r="G18" s="98" t="s">
        <v>35</v>
      </c>
      <c r="H18" s="98" t="s">
        <v>84</v>
      </c>
      <c r="I18" s="98" t="s">
        <v>38</v>
      </c>
      <c r="J18" s="98" t="s">
        <v>14</v>
      </c>
      <c r="K18" s="98" t="s">
        <v>22</v>
      </c>
      <c r="L18" s="94">
        <v>2000</v>
      </c>
      <c r="M18" s="94">
        <v>7000</v>
      </c>
      <c r="N18" s="76">
        <f t="shared" si="0"/>
        <v>5000</v>
      </c>
    </row>
    <row r="19" spans="1:14" s="64" customFormat="1" ht="23.25" customHeight="1">
      <c r="A19" s="78" t="s">
        <v>58</v>
      </c>
      <c r="B19" s="90"/>
      <c r="C19" s="99" t="s">
        <v>57</v>
      </c>
      <c r="D19" s="81" t="s">
        <v>12</v>
      </c>
      <c r="E19" s="81" t="s">
        <v>27</v>
      </c>
      <c r="F19" s="81" t="s">
        <v>68</v>
      </c>
      <c r="G19" s="81" t="s">
        <v>13</v>
      </c>
      <c r="H19" s="81" t="s">
        <v>12</v>
      </c>
      <c r="I19" s="81" t="s">
        <v>13</v>
      </c>
      <c r="J19" s="81" t="s">
        <v>14</v>
      </c>
      <c r="K19" s="81" t="s">
        <v>12</v>
      </c>
      <c r="L19" s="82">
        <f>L20</f>
        <v>7000</v>
      </c>
      <c r="M19" s="82">
        <f>M20</f>
        <v>7000</v>
      </c>
      <c r="N19" s="76">
        <f t="shared" si="0"/>
        <v>0</v>
      </c>
    </row>
    <row r="20" spans="1:14" s="64" customFormat="1" ht="66" customHeight="1">
      <c r="A20" s="84" t="s">
        <v>59</v>
      </c>
      <c r="B20" s="90"/>
      <c r="C20" s="100" t="s">
        <v>69</v>
      </c>
      <c r="D20" s="86" t="s">
        <v>93</v>
      </c>
      <c r="E20" s="86" t="s">
        <v>27</v>
      </c>
      <c r="F20" s="86" t="s">
        <v>68</v>
      </c>
      <c r="G20" s="86" t="s">
        <v>42</v>
      </c>
      <c r="H20" s="86" t="s">
        <v>12</v>
      </c>
      <c r="I20" s="86" t="s">
        <v>17</v>
      </c>
      <c r="J20" s="86" t="s">
        <v>14</v>
      </c>
      <c r="K20" s="86" t="s">
        <v>22</v>
      </c>
      <c r="L20" s="88">
        <f>L21</f>
        <v>7000</v>
      </c>
      <c r="M20" s="88">
        <f>M21</f>
        <v>7000</v>
      </c>
      <c r="N20" s="76">
        <f t="shared" si="0"/>
        <v>0</v>
      </c>
    </row>
    <row r="21" spans="1:14" s="64" customFormat="1" ht="98.25" customHeight="1">
      <c r="A21" s="84"/>
      <c r="B21" s="90"/>
      <c r="C21" s="101" t="s">
        <v>67</v>
      </c>
      <c r="D21" s="92" t="s">
        <v>93</v>
      </c>
      <c r="E21" s="92" t="s">
        <v>27</v>
      </c>
      <c r="F21" s="92" t="s">
        <v>68</v>
      </c>
      <c r="G21" s="92" t="s">
        <v>42</v>
      </c>
      <c r="H21" s="92" t="s">
        <v>25</v>
      </c>
      <c r="I21" s="92" t="s">
        <v>17</v>
      </c>
      <c r="J21" s="92" t="s">
        <v>14</v>
      </c>
      <c r="K21" s="92" t="s">
        <v>22</v>
      </c>
      <c r="L21" s="94">
        <v>7000</v>
      </c>
      <c r="M21" s="94">
        <v>7000</v>
      </c>
      <c r="N21" s="76">
        <f t="shared" si="0"/>
        <v>0</v>
      </c>
    </row>
    <row r="22" spans="1:14" s="64" customFormat="1" ht="50.25" customHeight="1">
      <c r="A22" s="84"/>
      <c r="B22" s="90"/>
      <c r="C22" s="99" t="s">
        <v>109</v>
      </c>
      <c r="D22" s="81" t="s">
        <v>12</v>
      </c>
      <c r="E22" s="81" t="s">
        <v>27</v>
      </c>
      <c r="F22" s="81" t="s">
        <v>110</v>
      </c>
      <c r="G22" s="81" t="s">
        <v>13</v>
      </c>
      <c r="H22" s="81" t="s">
        <v>12</v>
      </c>
      <c r="I22" s="81" t="s">
        <v>13</v>
      </c>
      <c r="J22" s="81" t="s">
        <v>14</v>
      </c>
      <c r="K22" s="81" t="s">
        <v>12</v>
      </c>
      <c r="L22" s="82">
        <f>L23</f>
        <v>0</v>
      </c>
      <c r="M22" s="82">
        <f>M23</f>
        <v>150</v>
      </c>
      <c r="N22" s="76">
        <f t="shared" si="0"/>
        <v>150</v>
      </c>
    </row>
    <row r="23" spans="1:14" s="64" customFormat="1" ht="48.75" customHeight="1">
      <c r="A23" s="84"/>
      <c r="B23" s="90"/>
      <c r="C23" s="101" t="s">
        <v>111</v>
      </c>
      <c r="D23" s="92" t="s">
        <v>20</v>
      </c>
      <c r="E23" s="92" t="s">
        <v>27</v>
      </c>
      <c r="F23" s="92" t="s">
        <v>110</v>
      </c>
      <c r="G23" s="92" t="s">
        <v>42</v>
      </c>
      <c r="H23" s="92" t="s">
        <v>43</v>
      </c>
      <c r="I23" s="92" t="s">
        <v>38</v>
      </c>
      <c r="J23" s="92" t="s">
        <v>14</v>
      </c>
      <c r="K23" s="92" t="s">
        <v>22</v>
      </c>
      <c r="L23" s="94"/>
      <c r="M23" s="94">
        <v>150</v>
      </c>
      <c r="N23" s="76">
        <f t="shared" si="0"/>
        <v>150</v>
      </c>
    </row>
    <row r="24" spans="1:14" s="64" customFormat="1" ht="67.5" customHeight="1">
      <c r="A24" s="78" t="s">
        <v>64</v>
      </c>
      <c r="B24" s="90" t="s">
        <v>60</v>
      </c>
      <c r="C24" s="102" t="s">
        <v>60</v>
      </c>
      <c r="D24" s="103" t="s">
        <v>12</v>
      </c>
      <c r="E24" s="103" t="s">
        <v>27</v>
      </c>
      <c r="F24" s="103" t="s">
        <v>61</v>
      </c>
      <c r="G24" s="103" t="s">
        <v>13</v>
      </c>
      <c r="H24" s="103" t="s">
        <v>12</v>
      </c>
      <c r="I24" s="103" t="s">
        <v>13</v>
      </c>
      <c r="J24" s="103" t="s">
        <v>14</v>
      </c>
      <c r="K24" s="103" t="s">
        <v>12</v>
      </c>
      <c r="L24" s="82">
        <f>L25</f>
        <v>20000</v>
      </c>
      <c r="M24" s="82">
        <f>M25</f>
        <v>20000</v>
      </c>
      <c r="N24" s="76">
        <f t="shared" si="0"/>
        <v>0</v>
      </c>
    </row>
    <row r="25" spans="1:14" s="64" customFormat="1" ht="128.25" customHeight="1">
      <c r="A25" s="84"/>
      <c r="B25" s="90" t="s">
        <v>62</v>
      </c>
      <c r="C25" s="104" t="s">
        <v>72</v>
      </c>
      <c r="D25" s="105" t="s">
        <v>12</v>
      </c>
      <c r="E25" s="105" t="s">
        <v>27</v>
      </c>
      <c r="F25" s="105" t="s">
        <v>61</v>
      </c>
      <c r="G25" s="105" t="s">
        <v>30</v>
      </c>
      <c r="H25" s="105" t="s">
        <v>12</v>
      </c>
      <c r="I25" s="105" t="s">
        <v>13</v>
      </c>
      <c r="J25" s="105" t="s">
        <v>14</v>
      </c>
      <c r="K25" s="105" t="s">
        <v>44</v>
      </c>
      <c r="L25" s="106">
        <f>L26</f>
        <v>20000</v>
      </c>
      <c r="M25" s="106">
        <f>M26</f>
        <v>20000</v>
      </c>
      <c r="N25" s="76">
        <f t="shared" si="0"/>
        <v>0</v>
      </c>
    </row>
    <row r="26" spans="1:14" s="64" customFormat="1" ht="99" customHeight="1">
      <c r="A26" s="84"/>
      <c r="B26" s="90" t="s">
        <v>63</v>
      </c>
      <c r="C26" s="107" t="s">
        <v>73</v>
      </c>
      <c r="D26" s="98" t="s">
        <v>93</v>
      </c>
      <c r="E26" s="98" t="s">
        <v>27</v>
      </c>
      <c r="F26" s="98" t="s">
        <v>61</v>
      </c>
      <c r="G26" s="98" t="s">
        <v>30</v>
      </c>
      <c r="H26" s="98" t="s">
        <v>23</v>
      </c>
      <c r="I26" s="98" t="s">
        <v>38</v>
      </c>
      <c r="J26" s="98" t="s">
        <v>14</v>
      </c>
      <c r="K26" s="98" t="s">
        <v>44</v>
      </c>
      <c r="L26" s="94">
        <v>20000</v>
      </c>
      <c r="M26" s="94">
        <v>20000</v>
      </c>
      <c r="N26" s="76">
        <f t="shared" si="0"/>
        <v>0</v>
      </c>
    </row>
    <row r="27" spans="1:14" s="64" customFormat="1" ht="36.75" customHeight="1">
      <c r="A27" s="78" t="s">
        <v>92</v>
      </c>
      <c r="B27" s="90"/>
      <c r="C27" s="102" t="s">
        <v>89</v>
      </c>
      <c r="D27" s="105" t="s">
        <v>93</v>
      </c>
      <c r="E27" s="105" t="s">
        <v>27</v>
      </c>
      <c r="F27" s="105" t="s">
        <v>91</v>
      </c>
      <c r="G27" s="105" t="s">
        <v>33</v>
      </c>
      <c r="H27" s="105" t="s">
        <v>12</v>
      </c>
      <c r="I27" s="105" t="s">
        <v>13</v>
      </c>
      <c r="J27" s="105" t="s">
        <v>14</v>
      </c>
      <c r="K27" s="105" t="s">
        <v>74</v>
      </c>
      <c r="L27" s="106">
        <f>L28</f>
        <v>15000</v>
      </c>
      <c r="M27" s="106">
        <f>M28</f>
        <v>15000</v>
      </c>
      <c r="N27" s="76">
        <f t="shared" si="0"/>
        <v>0</v>
      </c>
    </row>
    <row r="28" spans="1:14" s="64" customFormat="1" ht="51" customHeight="1">
      <c r="A28" s="84"/>
      <c r="B28" s="90"/>
      <c r="C28" s="108" t="s">
        <v>90</v>
      </c>
      <c r="D28" s="98" t="s">
        <v>93</v>
      </c>
      <c r="E28" s="98" t="s">
        <v>27</v>
      </c>
      <c r="F28" s="98" t="s">
        <v>91</v>
      </c>
      <c r="G28" s="98" t="s">
        <v>33</v>
      </c>
      <c r="H28" s="98" t="s">
        <v>43</v>
      </c>
      <c r="I28" s="98" t="s">
        <v>38</v>
      </c>
      <c r="J28" s="98" t="s">
        <v>14</v>
      </c>
      <c r="K28" s="98" t="s">
        <v>74</v>
      </c>
      <c r="L28" s="94">
        <v>15000</v>
      </c>
      <c r="M28" s="94">
        <v>15000</v>
      </c>
      <c r="N28" s="76">
        <f t="shared" si="0"/>
        <v>0</v>
      </c>
    </row>
    <row r="29" spans="1:14" s="64" customFormat="1" ht="34.5" customHeight="1">
      <c r="A29" s="109">
        <v>6</v>
      </c>
      <c r="B29" s="90"/>
      <c r="C29" s="110" t="s">
        <v>94</v>
      </c>
      <c r="D29" s="81" t="s">
        <v>12</v>
      </c>
      <c r="E29" s="81" t="s">
        <v>27</v>
      </c>
      <c r="F29" s="81" t="s">
        <v>95</v>
      </c>
      <c r="G29" s="81" t="s">
        <v>13</v>
      </c>
      <c r="H29" s="81" t="s">
        <v>12</v>
      </c>
      <c r="I29" s="81" t="s">
        <v>13</v>
      </c>
      <c r="J29" s="81" t="s">
        <v>14</v>
      </c>
      <c r="K29" s="81" t="s">
        <v>12</v>
      </c>
      <c r="L29" s="82">
        <f>L30</f>
        <v>200</v>
      </c>
      <c r="M29" s="82">
        <f>M30</f>
        <v>200</v>
      </c>
      <c r="N29" s="76">
        <f t="shared" si="0"/>
        <v>0</v>
      </c>
    </row>
    <row r="30" spans="1:14" s="64" customFormat="1" ht="126.75" customHeight="1">
      <c r="A30" s="109"/>
      <c r="B30" s="90"/>
      <c r="C30" s="111" t="s">
        <v>96</v>
      </c>
      <c r="D30" s="112" t="s">
        <v>97</v>
      </c>
      <c r="E30" s="112" t="s">
        <v>27</v>
      </c>
      <c r="F30" s="112" t="s">
        <v>95</v>
      </c>
      <c r="G30" s="112" t="s">
        <v>35</v>
      </c>
      <c r="H30" s="112" t="s">
        <v>12</v>
      </c>
      <c r="I30" s="112" t="s">
        <v>13</v>
      </c>
      <c r="J30" s="112" t="s">
        <v>14</v>
      </c>
      <c r="K30" s="112" t="s">
        <v>98</v>
      </c>
      <c r="L30" s="106">
        <f>L31</f>
        <v>200</v>
      </c>
      <c r="M30" s="106">
        <f>M31</f>
        <v>200</v>
      </c>
      <c r="N30" s="76">
        <f t="shared" si="0"/>
        <v>0</v>
      </c>
    </row>
    <row r="31" spans="1:14" s="64" customFormat="1" ht="68.25" customHeight="1">
      <c r="A31" s="109"/>
      <c r="B31" s="90"/>
      <c r="C31" s="113" t="s">
        <v>99</v>
      </c>
      <c r="D31" s="92" t="s">
        <v>97</v>
      </c>
      <c r="E31" s="92" t="s">
        <v>27</v>
      </c>
      <c r="F31" s="92" t="s">
        <v>95</v>
      </c>
      <c r="G31" s="92" t="s">
        <v>35</v>
      </c>
      <c r="H31" s="92" t="s">
        <v>100</v>
      </c>
      <c r="I31" s="92" t="s">
        <v>38</v>
      </c>
      <c r="J31" s="92" t="s">
        <v>14</v>
      </c>
      <c r="K31" s="92" t="s">
        <v>98</v>
      </c>
      <c r="L31" s="114">
        <v>200</v>
      </c>
      <c r="M31" s="114">
        <v>200</v>
      </c>
      <c r="N31" s="76">
        <f t="shared" si="0"/>
        <v>0</v>
      </c>
    </row>
    <row r="32" spans="1:14" s="64" customFormat="1" ht="22.5" customHeight="1">
      <c r="A32" s="109">
        <v>7</v>
      </c>
      <c r="B32" s="90"/>
      <c r="C32" s="115" t="s">
        <v>45</v>
      </c>
      <c r="D32" s="103" t="s">
        <v>12</v>
      </c>
      <c r="E32" s="103" t="s">
        <v>27</v>
      </c>
      <c r="F32" s="103" t="s">
        <v>46</v>
      </c>
      <c r="G32" s="103" t="s">
        <v>13</v>
      </c>
      <c r="H32" s="103" t="s">
        <v>12</v>
      </c>
      <c r="I32" s="103" t="s">
        <v>13</v>
      </c>
      <c r="J32" s="103" t="s">
        <v>14</v>
      </c>
      <c r="K32" s="103" t="s">
        <v>12</v>
      </c>
      <c r="L32" s="82">
        <f>L33</f>
        <v>0</v>
      </c>
      <c r="M32" s="82">
        <f>M33</f>
        <v>0</v>
      </c>
      <c r="N32" s="76">
        <f t="shared" si="0"/>
        <v>0</v>
      </c>
    </row>
    <row r="33" spans="1:14" s="83" customFormat="1" ht="19.5" customHeight="1">
      <c r="A33" s="84"/>
      <c r="B33" s="90"/>
      <c r="C33" s="116" t="s">
        <v>47</v>
      </c>
      <c r="D33" s="98" t="s">
        <v>12</v>
      </c>
      <c r="E33" s="98" t="s">
        <v>27</v>
      </c>
      <c r="F33" s="98" t="s">
        <v>46</v>
      </c>
      <c r="G33" s="98" t="s">
        <v>30</v>
      </c>
      <c r="H33" s="98" t="s">
        <v>12</v>
      </c>
      <c r="I33" s="98" t="s">
        <v>13</v>
      </c>
      <c r="J33" s="98" t="s">
        <v>14</v>
      </c>
      <c r="K33" s="98" t="s">
        <v>48</v>
      </c>
      <c r="L33" s="94">
        <f>L34</f>
        <v>0</v>
      </c>
      <c r="M33" s="94">
        <f>M34</f>
        <v>0</v>
      </c>
      <c r="N33" s="76">
        <f t="shared" si="0"/>
        <v>0</v>
      </c>
    </row>
    <row r="34" spans="1:14" s="89" customFormat="1" ht="21" customHeight="1">
      <c r="A34" s="84"/>
      <c r="B34" s="90"/>
      <c r="C34" s="107" t="s">
        <v>83</v>
      </c>
      <c r="D34" s="98" t="s">
        <v>93</v>
      </c>
      <c r="E34" s="98" t="s">
        <v>27</v>
      </c>
      <c r="F34" s="98" t="s">
        <v>46</v>
      </c>
      <c r="G34" s="98" t="s">
        <v>30</v>
      </c>
      <c r="H34" s="98" t="s">
        <v>43</v>
      </c>
      <c r="I34" s="98" t="s">
        <v>38</v>
      </c>
      <c r="J34" s="98" t="s">
        <v>14</v>
      </c>
      <c r="K34" s="98" t="s">
        <v>48</v>
      </c>
      <c r="L34" s="94"/>
      <c r="M34" s="94"/>
      <c r="N34" s="76">
        <f t="shared" si="0"/>
        <v>0</v>
      </c>
    </row>
    <row r="35" spans="1:14" s="64" customFormat="1" ht="21.75" customHeight="1">
      <c r="A35" s="72" t="s">
        <v>65</v>
      </c>
      <c r="B35" s="117"/>
      <c r="C35" s="118" t="s">
        <v>75</v>
      </c>
      <c r="D35" s="119" t="s">
        <v>12</v>
      </c>
      <c r="E35" s="119" t="s">
        <v>49</v>
      </c>
      <c r="F35" s="119" t="s">
        <v>13</v>
      </c>
      <c r="G35" s="119" t="s">
        <v>13</v>
      </c>
      <c r="H35" s="119" t="s">
        <v>12</v>
      </c>
      <c r="I35" s="119" t="s">
        <v>13</v>
      </c>
      <c r="J35" s="119" t="s">
        <v>14</v>
      </c>
      <c r="K35" s="119" t="s">
        <v>12</v>
      </c>
      <c r="L35" s="76">
        <f>L36</f>
        <v>3019094.33</v>
      </c>
      <c r="M35" s="76">
        <f>M36</f>
        <v>1509634.33</v>
      </c>
      <c r="N35" s="76">
        <f t="shared" si="0"/>
        <v>-1509460</v>
      </c>
    </row>
    <row r="36" spans="1:14" s="64" customFormat="1" ht="52.5" customHeight="1">
      <c r="A36" s="78"/>
      <c r="B36" s="78"/>
      <c r="C36" s="99" t="s">
        <v>76</v>
      </c>
      <c r="D36" s="80" t="s">
        <v>12</v>
      </c>
      <c r="E36" s="81" t="s">
        <v>49</v>
      </c>
      <c r="F36" s="81" t="s">
        <v>21</v>
      </c>
      <c r="G36" s="81" t="s">
        <v>13</v>
      </c>
      <c r="H36" s="81" t="s">
        <v>12</v>
      </c>
      <c r="I36" s="81" t="s">
        <v>13</v>
      </c>
      <c r="J36" s="81" t="s">
        <v>14</v>
      </c>
      <c r="K36" s="81" t="s">
        <v>12</v>
      </c>
      <c r="L36" s="82">
        <f>L37+L39+L42+L44</f>
        <v>3019094.33</v>
      </c>
      <c r="M36" s="82">
        <f>M37+M39+M42+M44</f>
        <v>1509634.33</v>
      </c>
      <c r="N36" s="76">
        <f t="shared" si="0"/>
        <v>-1509460</v>
      </c>
    </row>
    <row r="37" spans="1:14" s="64" customFormat="1" ht="37.5" customHeight="1">
      <c r="A37" s="84" t="s">
        <v>18</v>
      </c>
      <c r="B37" s="84"/>
      <c r="C37" s="85" t="s">
        <v>77</v>
      </c>
      <c r="D37" s="87" t="s">
        <v>12</v>
      </c>
      <c r="E37" s="86" t="s">
        <v>49</v>
      </c>
      <c r="F37" s="86" t="s">
        <v>21</v>
      </c>
      <c r="G37" s="86" t="s">
        <v>17</v>
      </c>
      <c r="H37" s="86" t="s">
        <v>12</v>
      </c>
      <c r="I37" s="86" t="s">
        <v>13</v>
      </c>
      <c r="J37" s="86" t="s">
        <v>14</v>
      </c>
      <c r="K37" s="86" t="s">
        <v>50</v>
      </c>
      <c r="L37" s="88">
        <f>SUM(L38:L38)</f>
        <v>696000</v>
      </c>
      <c r="M37" s="88">
        <f>SUM(M38:M38)</f>
        <v>696000</v>
      </c>
      <c r="N37" s="76">
        <f t="shared" si="0"/>
        <v>0</v>
      </c>
    </row>
    <row r="38" spans="1:14" s="89" customFormat="1" ht="34.5" customHeight="1">
      <c r="A38" s="90"/>
      <c r="B38" s="90"/>
      <c r="C38" s="91" t="s">
        <v>78</v>
      </c>
      <c r="D38" s="92" t="s">
        <v>93</v>
      </c>
      <c r="E38" s="92" t="s">
        <v>49</v>
      </c>
      <c r="F38" s="92" t="s">
        <v>21</v>
      </c>
      <c r="G38" s="92" t="s">
        <v>17</v>
      </c>
      <c r="H38" s="92" t="s">
        <v>54</v>
      </c>
      <c r="I38" s="92" t="s">
        <v>38</v>
      </c>
      <c r="J38" s="92" t="s">
        <v>14</v>
      </c>
      <c r="K38" s="92" t="s">
        <v>50</v>
      </c>
      <c r="L38" s="94">
        <v>696000</v>
      </c>
      <c r="M38" s="94">
        <v>696000</v>
      </c>
      <c r="N38" s="76">
        <f t="shared" si="0"/>
        <v>0</v>
      </c>
    </row>
    <row r="39" spans="1:14" s="64" customFormat="1" ht="51.75" customHeight="1">
      <c r="A39" s="84" t="s">
        <v>51</v>
      </c>
      <c r="B39" s="90"/>
      <c r="C39" s="85" t="s">
        <v>82</v>
      </c>
      <c r="D39" s="87" t="s">
        <v>12</v>
      </c>
      <c r="E39" s="86" t="s">
        <v>49</v>
      </c>
      <c r="F39" s="86" t="s">
        <v>21</v>
      </c>
      <c r="G39" s="86" t="s">
        <v>21</v>
      </c>
      <c r="H39" s="86" t="s">
        <v>12</v>
      </c>
      <c r="I39" s="86" t="s">
        <v>13</v>
      </c>
      <c r="J39" s="86" t="s">
        <v>14</v>
      </c>
      <c r="K39" s="86" t="s">
        <v>50</v>
      </c>
      <c r="L39" s="88">
        <f>L40+L41</f>
        <v>1761700</v>
      </c>
      <c r="M39" s="88">
        <f>M40+M41</f>
        <v>221000</v>
      </c>
      <c r="N39" s="76">
        <f t="shared" si="0"/>
        <v>-1540700</v>
      </c>
    </row>
    <row r="40" spans="1:14" s="64" customFormat="1" ht="38.25" customHeight="1">
      <c r="A40" s="84"/>
      <c r="B40" s="90"/>
      <c r="C40" s="120" t="s">
        <v>101</v>
      </c>
      <c r="D40" s="97" t="s">
        <v>93</v>
      </c>
      <c r="E40" s="97" t="s">
        <v>49</v>
      </c>
      <c r="F40" s="97" t="s">
        <v>21</v>
      </c>
      <c r="G40" s="97" t="s">
        <v>21</v>
      </c>
      <c r="H40" s="97" t="s">
        <v>102</v>
      </c>
      <c r="I40" s="97" t="s">
        <v>38</v>
      </c>
      <c r="J40" s="97" t="s">
        <v>14</v>
      </c>
      <c r="K40" s="97" t="s">
        <v>50</v>
      </c>
      <c r="L40" s="94"/>
      <c r="M40" s="94"/>
      <c r="N40" s="76">
        <f t="shared" si="0"/>
        <v>0</v>
      </c>
    </row>
    <row r="41" spans="1:14" s="64" customFormat="1" ht="19.5" customHeight="1">
      <c r="A41" s="90"/>
      <c r="B41" s="90"/>
      <c r="C41" s="121" t="s">
        <v>56</v>
      </c>
      <c r="D41" s="92" t="s">
        <v>93</v>
      </c>
      <c r="E41" s="92" t="s">
        <v>49</v>
      </c>
      <c r="F41" s="92" t="s">
        <v>21</v>
      </c>
      <c r="G41" s="92" t="s">
        <v>21</v>
      </c>
      <c r="H41" s="92" t="s">
        <v>55</v>
      </c>
      <c r="I41" s="92" t="s">
        <v>38</v>
      </c>
      <c r="J41" s="92" t="s">
        <v>14</v>
      </c>
      <c r="K41" s="92" t="s">
        <v>50</v>
      </c>
      <c r="L41" s="94">
        <v>1761700</v>
      </c>
      <c r="M41" s="94">
        <f>1761700-1540700</f>
        <v>221000</v>
      </c>
      <c r="N41" s="76">
        <f t="shared" si="0"/>
        <v>-1540700</v>
      </c>
    </row>
    <row r="42" spans="1:14" s="89" customFormat="1" ht="38.25" customHeight="1">
      <c r="A42" s="84" t="s">
        <v>52</v>
      </c>
      <c r="B42" s="84"/>
      <c r="C42" s="85" t="s">
        <v>79</v>
      </c>
      <c r="D42" s="87" t="s">
        <v>12</v>
      </c>
      <c r="E42" s="86" t="s">
        <v>49</v>
      </c>
      <c r="F42" s="86" t="s">
        <v>21</v>
      </c>
      <c r="G42" s="86" t="s">
        <v>33</v>
      </c>
      <c r="H42" s="86" t="s">
        <v>12</v>
      </c>
      <c r="I42" s="86" t="s">
        <v>13</v>
      </c>
      <c r="J42" s="86" t="s">
        <v>14</v>
      </c>
      <c r="K42" s="86" t="s">
        <v>50</v>
      </c>
      <c r="L42" s="88">
        <f>L43</f>
        <v>63600</v>
      </c>
      <c r="M42" s="88">
        <f>M43</f>
        <v>67840</v>
      </c>
      <c r="N42" s="76">
        <f t="shared" si="0"/>
        <v>4240</v>
      </c>
    </row>
    <row r="43" spans="1:14" s="64" customFormat="1" ht="70.5" customHeight="1">
      <c r="A43" s="90"/>
      <c r="B43" s="90"/>
      <c r="C43" s="122" t="s">
        <v>80</v>
      </c>
      <c r="D43" s="92" t="s">
        <v>93</v>
      </c>
      <c r="E43" s="92" t="s">
        <v>49</v>
      </c>
      <c r="F43" s="92" t="s">
        <v>21</v>
      </c>
      <c r="G43" s="92" t="s">
        <v>33</v>
      </c>
      <c r="H43" s="92" t="s">
        <v>81</v>
      </c>
      <c r="I43" s="92" t="s">
        <v>38</v>
      </c>
      <c r="J43" s="92" t="s">
        <v>14</v>
      </c>
      <c r="K43" s="92" t="s">
        <v>50</v>
      </c>
      <c r="L43" s="94">
        <v>63600</v>
      </c>
      <c r="M43" s="94">
        <v>67840</v>
      </c>
      <c r="N43" s="76">
        <f t="shared" si="0"/>
        <v>4240</v>
      </c>
    </row>
    <row r="44" spans="1:14" s="64" customFormat="1" ht="25.5">
      <c r="A44" s="84" t="s">
        <v>85</v>
      </c>
      <c r="B44" s="84"/>
      <c r="C44" s="85" t="s">
        <v>86</v>
      </c>
      <c r="D44" s="86" t="s">
        <v>12</v>
      </c>
      <c r="E44" s="86" t="s">
        <v>49</v>
      </c>
      <c r="F44" s="86" t="s">
        <v>21</v>
      </c>
      <c r="G44" s="86" t="s">
        <v>42</v>
      </c>
      <c r="H44" s="86" t="s">
        <v>12</v>
      </c>
      <c r="I44" s="86" t="s">
        <v>13</v>
      </c>
      <c r="J44" s="86" t="s">
        <v>14</v>
      </c>
      <c r="K44" s="86" t="s">
        <v>50</v>
      </c>
      <c r="L44" s="88">
        <f>L45</f>
        <v>497794.33</v>
      </c>
      <c r="M44" s="88">
        <f>M45</f>
        <v>524794.3300000001</v>
      </c>
      <c r="N44" s="76">
        <f t="shared" si="0"/>
        <v>27000.00000000006</v>
      </c>
    </row>
    <row r="45" spans="1:14" s="64" customFormat="1" ht="82.5" customHeight="1">
      <c r="A45" s="90"/>
      <c r="B45" s="90"/>
      <c r="C45" s="91" t="s">
        <v>87</v>
      </c>
      <c r="D45" s="92" t="s">
        <v>93</v>
      </c>
      <c r="E45" s="92" t="s">
        <v>49</v>
      </c>
      <c r="F45" s="92" t="s">
        <v>21</v>
      </c>
      <c r="G45" s="92" t="s">
        <v>42</v>
      </c>
      <c r="H45" s="92" t="s">
        <v>88</v>
      </c>
      <c r="I45" s="92" t="s">
        <v>38</v>
      </c>
      <c r="J45" s="92" t="s">
        <v>14</v>
      </c>
      <c r="K45" s="92" t="s">
        <v>50</v>
      </c>
      <c r="L45" s="94">
        <v>497794.33</v>
      </c>
      <c r="M45" s="94">
        <f>497794.33+27000</f>
        <v>524794.3300000001</v>
      </c>
      <c r="N45" s="76">
        <f t="shared" si="0"/>
        <v>27000.00000000006</v>
      </c>
    </row>
    <row r="46" spans="1:18" s="64" customFormat="1" ht="12.75">
      <c r="A46" s="72"/>
      <c r="B46" s="72"/>
      <c r="C46" s="123" t="s">
        <v>53</v>
      </c>
      <c r="D46" s="119"/>
      <c r="E46" s="119"/>
      <c r="F46" s="119"/>
      <c r="G46" s="119"/>
      <c r="H46" s="119"/>
      <c r="I46" s="119"/>
      <c r="J46" s="119"/>
      <c r="K46" s="119"/>
      <c r="L46" s="76">
        <f>L6+L35</f>
        <v>3415294.33</v>
      </c>
      <c r="M46" s="76">
        <f>M6+M35</f>
        <v>2144184.33</v>
      </c>
      <c r="N46" s="76">
        <f t="shared" si="0"/>
        <v>-1271110</v>
      </c>
      <c r="P46" s="134"/>
      <c r="R46" s="134"/>
    </row>
    <row r="47" spans="2:12" s="64" customFormat="1" ht="12.75">
      <c r="B47" s="65"/>
      <c r="C47" s="124"/>
      <c r="D47" s="66"/>
      <c r="E47" s="66"/>
      <c r="F47" s="66"/>
      <c r="G47" s="66"/>
      <c r="H47" s="66"/>
      <c r="I47" s="66"/>
      <c r="J47" s="66"/>
      <c r="K47" s="66"/>
      <c r="L47" s="125"/>
    </row>
    <row r="48" spans="2:13" s="64" customFormat="1" ht="12.75">
      <c r="B48" s="65"/>
      <c r="D48" s="66"/>
      <c r="E48" s="66"/>
      <c r="F48" s="66"/>
      <c r="G48" s="66" t="s">
        <v>116</v>
      </c>
      <c r="H48" s="66"/>
      <c r="I48" s="66"/>
      <c r="J48" s="66"/>
      <c r="K48" s="66"/>
      <c r="L48" s="125"/>
      <c r="M48" s="64">
        <f>SUM(M49:M55)</f>
        <v>1761.7</v>
      </c>
    </row>
    <row r="49" spans="2:13" s="64" customFormat="1" ht="12.75">
      <c r="B49" s="65"/>
      <c r="D49" s="66"/>
      <c r="E49" s="66"/>
      <c r="F49" s="66"/>
      <c r="G49" s="66" t="s">
        <v>117</v>
      </c>
      <c r="H49" s="66"/>
      <c r="I49" s="66"/>
      <c r="J49" s="66"/>
      <c r="K49" s="66"/>
      <c r="L49" s="125"/>
      <c r="M49" s="64">
        <v>221</v>
      </c>
    </row>
    <row r="50" spans="2:13" s="64" customFormat="1" ht="12.75">
      <c r="B50" s="65"/>
      <c r="D50" s="66"/>
      <c r="E50" s="66"/>
      <c r="F50" s="66"/>
      <c r="G50" s="66" t="s">
        <v>118</v>
      </c>
      <c r="H50" s="66"/>
      <c r="I50" s="66"/>
      <c r="J50" s="66"/>
      <c r="K50" s="66"/>
      <c r="L50" s="125"/>
      <c r="M50" s="64">
        <v>1540.7</v>
      </c>
    </row>
    <row r="51" spans="2:12" s="64" customFormat="1" ht="12.75">
      <c r="B51" s="65"/>
      <c r="D51" s="66"/>
      <c r="E51" s="66"/>
      <c r="F51" s="66"/>
      <c r="G51" s="66"/>
      <c r="H51" s="66"/>
      <c r="I51" s="66"/>
      <c r="J51" s="66"/>
      <c r="K51" s="66"/>
      <c r="L51" s="125"/>
    </row>
    <row r="54" ht="15.75">
      <c r="L54" s="1"/>
    </row>
  </sheetData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37">
      <selection activeCell="L13" sqref="L13"/>
    </sheetView>
  </sheetViews>
  <sheetFormatPr defaultColWidth="9.00390625" defaultRowHeight="12.75"/>
  <cols>
    <col min="1" max="1" width="4.75390625" style="1" customWidth="1"/>
    <col min="2" max="2" width="9.375" style="2" hidden="1" customWidth="1"/>
    <col min="3" max="3" width="49.7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7.00390625" style="3" customWidth="1"/>
    <col min="13" max="16384" width="9.375" style="1" customWidth="1"/>
  </cols>
  <sheetData>
    <row r="1" spans="4:11" ht="15.75">
      <c r="D1" s="156" t="s">
        <v>104</v>
      </c>
      <c r="E1" s="147"/>
      <c r="F1" s="147"/>
      <c r="G1" s="147"/>
      <c r="H1" s="147"/>
      <c r="I1" s="147"/>
      <c r="J1" s="147"/>
      <c r="K1" s="147"/>
    </row>
    <row r="2" spans="4:11" ht="15.75">
      <c r="D2" s="147"/>
      <c r="E2" s="147"/>
      <c r="F2" s="147"/>
      <c r="G2" s="147"/>
      <c r="H2" s="147"/>
      <c r="I2" s="147"/>
      <c r="J2" s="147"/>
      <c r="K2" s="147"/>
    </row>
    <row r="3" spans="4:11" ht="15.75">
      <c r="D3" s="147"/>
      <c r="E3" s="147"/>
      <c r="F3" s="147"/>
      <c r="G3" s="147"/>
      <c r="H3" s="147"/>
      <c r="I3" s="147"/>
      <c r="J3" s="147"/>
      <c r="K3" s="147"/>
    </row>
    <row r="4" spans="1:12" ht="16.5" customHeight="1">
      <c r="A4" s="135" t="s">
        <v>105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0:12" ht="16.5" customHeight="1">
      <c r="J5" s="4" t="s">
        <v>103</v>
      </c>
      <c r="L5" s="5"/>
    </row>
    <row r="6" spans="1:12" s="7" customFormat="1" ht="42.75" customHeight="1">
      <c r="A6" s="138" t="s">
        <v>0</v>
      </c>
      <c r="B6" s="6"/>
      <c r="C6" s="140" t="s">
        <v>1</v>
      </c>
      <c r="D6" s="142" t="s">
        <v>2</v>
      </c>
      <c r="E6" s="143"/>
      <c r="F6" s="143"/>
      <c r="G6" s="143"/>
      <c r="H6" s="143"/>
      <c r="I6" s="143"/>
      <c r="J6" s="143"/>
      <c r="K6" s="144"/>
      <c r="L6" s="136" t="s">
        <v>3</v>
      </c>
    </row>
    <row r="7" spans="1:12" s="7" customFormat="1" ht="63" customHeight="1">
      <c r="A7" s="139"/>
      <c r="B7" s="8"/>
      <c r="C7" s="141"/>
      <c r="D7" s="52" t="s">
        <v>4</v>
      </c>
      <c r="E7" s="52" t="s">
        <v>106</v>
      </c>
      <c r="F7" s="52" t="s">
        <v>5</v>
      </c>
      <c r="G7" s="52" t="s">
        <v>6</v>
      </c>
      <c r="H7" s="52" t="s">
        <v>7</v>
      </c>
      <c r="I7" s="52" t="s">
        <v>107</v>
      </c>
      <c r="J7" s="52" t="s">
        <v>8</v>
      </c>
      <c r="K7" s="52" t="s">
        <v>9</v>
      </c>
      <c r="L7" s="137"/>
    </row>
    <row r="8" spans="1:12" s="13" customFormat="1" ht="23.25" customHeight="1">
      <c r="A8" s="9" t="s">
        <v>10</v>
      </c>
      <c r="B8" s="9"/>
      <c r="C8" s="10" t="s">
        <v>11</v>
      </c>
      <c r="D8" s="11" t="s">
        <v>12</v>
      </c>
      <c r="E8" s="11">
        <v>1</v>
      </c>
      <c r="F8" s="11" t="s">
        <v>13</v>
      </c>
      <c r="G8" s="12" t="s">
        <v>13</v>
      </c>
      <c r="H8" s="12" t="s">
        <v>12</v>
      </c>
      <c r="I8" s="12" t="s">
        <v>13</v>
      </c>
      <c r="J8" s="12" t="s">
        <v>14</v>
      </c>
      <c r="K8" s="12" t="s">
        <v>12</v>
      </c>
      <c r="L8" s="47">
        <f>L9+L13+L15+L21+L26+L29+L31+L34+L24</f>
        <v>634550</v>
      </c>
    </row>
    <row r="9" spans="1:12" s="18" customFormat="1" ht="22.5" customHeight="1">
      <c r="A9" s="14" t="s">
        <v>15</v>
      </c>
      <c r="B9" s="14"/>
      <c r="C9" s="15" t="s">
        <v>16</v>
      </c>
      <c r="D9" s="16" t="s">
        <v>12</v>
      </c>
      <c r="E9" s="16">
        <v>1</v>
      </c>
      <c r="F9" s="16" t="s">
        <v>17</v>
      </c>
      <c r="G9" s="17" t="s">
        <v>13</v>
      </c>
      <c r="H9" s="17" t="s">
        <v>12</v>
      </c>
      <c r="I9" s="17" t="s">
        <v>13</v>
      </c>
      <c r="J9" s="17" t="s">
        <v>14</v>
      </c>
      <c r="K9" s="17" t="s">
        <v>12</v>
      </c>
      <c r="L9" s="48">
        <f>L10</f>
        <v>535200</v>
      </c>
    </row>
    <row r="10" spans="1:12" s="23" customFormat="1" ht="24.75" customHeight="1">
      <c r="A10" s="19" t="s">
        <v>18</v>
      </c>
      <c r="B10" s="19"/>
      <c r="C10" s="20" t="s">
        <v>19</v>
      </c>
      <c r="D10" s="21" t="s">
        <v>20</v>
      </c>
      <c r="E10" s="22">
        <v>1</v>
      </c>
      <c r="F10" s="22" t="s">
        <v>17</v>
      </c>
      <c r="G10" s="21" t="s">
        <v>21</v>
      </c>
      <c r="H10" s="21" t="s">
        <v>12</v>
      </c>
      <c r="I10" s="21" t="s">
        <v>17</v>
      </c>
      <c r="J10" s="21" t="s">
        <v>14</v>
      </c>
      <c r="K10" s="21" t="s">
        <v>22</v>
      </c>
      <c r="L10" s="49">
        <f>L11+L12</f>
        <v>535200</v>
      </c>
    </row>
    <row r="11" spans="1:12" ht="66" customHeight="1">
      <c r="A11" s="56"/>
      <c r="B11" s="56"/>
      <c r="C11" s="24" t="s">
        <v>24</v>
      </c>
      <c r="D11" s="27" t="s">
        <v>20</v>
      </c>
      <c r="E11" s="57">
        <v>1</v>
      </c>
      <c r="F11" s="57" t="s">
        <v>17</v>
      </c>
      <c r="G11" s="27" t="s">
        <v>21</v>
      </c>
      <c r="H11" s="27" t="s">
        <v>23</v>
      </c>
      <c r="I11" s="27" t="s">
        <v>17</v>
      </c>
      <c r="J11" s="27" t="s">
        <v>14</v>
      </c>
      <c r="K11" s="27" t="s">
        <v>22</v>
      </c>
      <c r="L11" s="50">
        <v>5000</v>
      </c>
    </row>
    <row r="12" spans="1:12" ht="129.75" customHeight="1">
      <c r="A12" s="56"/>
      <c r="B12" s="56"/>
      <c r="C12" s="40" t="s">
        <v>66</v>
      </c>
      <c r="D12" s="27" t="s">
        <v>20</v>
      </c>
      <c r="E12" s="57">
        <v>1</v>
      </c>
      <c r="F12" s="57" t="s">
        <v>17</v>
      </c>
      <c r="G12" s="27" t="s">
        <v>21</v>
      </c>
      <c r="H12" s="27" t="s">
        <v>26</v>
      </c>
      <c r="I12" s="27" t="s">
        <v>17</v>
      </c>
      <c r="J12" s="27" t="s">
        <v>14</v>
      </c>
      <c r="K12" s="27" t="s">
        <v>22</v>
      </c>
      <c r="L12" s="50">
        <v>530200</v>
      </c>
    </row>
    <row r="13" spans="1:12" ht="20.25" customHeight="1">
      <c r="A13" s="56"/>
      <c r="B13" s="56"/>
      <c r="C13" s="15" t="s">
        <v>70</v>
      </c>
      <c r="D13" s="17" t="s">
        <v>12</v>
      </c>
      <c r="E13" s="17" t="s">
        <v>27</v>
      </c>
      <c r="F13" s="17" t="s">
        <v>30</v>
      </c>
      <c r="G13" s="17" t="s">
        <v>13</v>
      </c>
      <c r="H13" s="17" t="s">
        <v>12</v>
      </c>
      <c r="I13" s="17" t="s">
        <v>13</v>
      </c>
      <c r="J13" s="17" t="s">
        <v>14</v>
      </c>
      <c r="K13" s="17" t="s">
        <v>12</v>
      </c>
      <c r="L13" s="48">
        <f>L14</f>
        <v>1000</v>
      </c>
    </row>
    <row r="14" spans="1:12" ht="18" customHeight="1">
      <c r="A14" s="56"/>
      <c r="B14" s="56"/>
      <c r="C14" s="24" t="s">
        <v>71</v>
      </c>
      <c r="D14" s="27" t="s">
        <v>20</v>
      </c>
      <c r="E14" s="27" t="s">
        <v>27</v>
      </c>
      <c r="F14" s="27" t="s">
        <v>30</v>
      </c>
      <c r="G14" s="27" t="s">
        <v>33</v>
      </c>
      <c r="H14" s="27" t="s">
        <v>12</v>
      </c>
      <c r="I14" s="27" t="s">
        <v>17</v>
      </c>
      <c r="J14" s="27" t="s">
        <v>14</v>
      </c>
      <c r="K14" s="27" t="s">
        <v>22</v>
      </c>
      <c r="L14" s="50">
        <v>1000</v>
      </c>
    </row>
    <row r="15" spans="1:12" s="18" customFormat="1" ht="18.75" customHeight="1">
      <c r="A15" s="14" t="s">
        <v>29</v>
      </c>
      <c r="B15" s="14"/>
      <c r="C15" s="15" t="s">
        <v>34</v>
      </c>
      <c r="D15" s="16" t="s">
        <v>12</v>
      </c>
      <c r="E15" s="17" t="s">
        <v>27</v>
      </c>
      <c r="F15" s="17" t="s">
        <v>35</v>
      </c>
      <c r="G15" s="17" t="s">
        <v>13</v>
      </c>
      <c r="H15" s="17" t="s">
        <v>12</v>
      </c>
      <c r="I15" s="17" t="s">
        <v>13</v>
      </c>
      <c r="J15" s="17" t="s">
        <v>14</v>
      </c>
      <c r="K15" s="17" t="s">
        <v>12</v>
      </c>
      <c r="L15" s="48">
        <f>L16+L18</f>
        <v>56000</v>
      </c>
    </row>
    <row r="16" spans="1:12" s="18" customFormat="1" ht="21" customHeight="1">
      <c r="A16" s="19" t="s">
        <v>31</v>
      </c>
      <c r="B16" s="14"/>
      <c r="C16" s="20" t="s">
        <v>36</v>
      </c>
      <c r="D16" s="21" t="s">
        <v>20</v>
      </c>
      <c r="E16" s="21" t="s">
        <v>27</v>
      </c>
      <c r="F16" s="21" t="s">
        <v>35</v>
      </c>
      <c r="G16" s="21" t="s">
        <v>17</v>
      </c>
      <c r="H16" s="21" t="s">
        <v>12</v>
      </c>
      <c r="I16" s="21" t="s">
        <v>13</v>
      </c>
      <c r="J16" s="21" t="s">
        <v>14</v>
      </c>
      <c r="K16" s="21" t="s">
        <v>22</v>
      </c>
      <c r="L16" s="49">
        <f>L17</f>
        <v>4000</v>
      </c>
    </row>
    <row r="17" spans="1:12" s="18" customFormat="1" ht="33" customHeight="1">
      <c r="A17" s="19"/>
      <c r="B17" s="19"/>
      <c r="C17" s="25" t="s">
        <v>37</v>
      </c>
      <c r="D17" s="26" t="s">
        <v>20</v>
      </c>
      <c r="E17" s="26" t="s">
        <v>27</v>
      </c>
      <c r="F17" s="26" t="s">
        <v>35</v>
      </c>
      <c r="G17" s="26" t="s">
        <v>17</v>
      </c>
      <c r="H17" s="26" t="s">
        <v>28</v>
      </c>
      <c r="I17" s="26" t="s">
        <v>38</v>
      </c>
      <c r="J17" s="26" t="s">
        <v>14</v>
      </c>
      <c r="K17" s="26" t="s">
        <v>22</v>
      </c>
      <c r="L17" s="50">
        <v>4000</v>
      </c>
    </row>
    <row r="18" spans="1:12" ht="17.25" customHeight="1">
      <c r="A18" s="19" t="s">
        <v>32</v>
      </c>
      <c r="B18" s="56"/>
      <c r="C18" s="20" t="s">
        <v>39</v>
      </c>
      <c r="D18" s="21" t="s">
        <v>20</v>
      </c>
      <c r="E18" s="21" t="s">
        <v>27</v>
      </c>
      <c r="F18" s="21" t="s">
        <v>35</v>
      </c>
      <c r="G18" s="21" t="s">
        <v>35</v>
      </c>
      <c r="H18" s="21" t="s">
        <v>12</v>
      </c>
      <c r="I18" s="21" t="s">
        <v>13</v>
      </c>
      <c r="J18" s="21" t="s">
        <v>14</v>
      </c>
      <c r="K18" s="21" t="s">
        <v>22</v>
      </c>
      <c r="L18" s="49">
        <f>L19+L20</f>
        <v>52000</v>
      </c>
    </row>
    <row r="19" spans="1:12" ht="84" customHeight="1">
      <c r="A19" s="19"/>
      <c r="B19" s="56"/>
      <c r="C19" s="24" t="s">
        <v>40</v>
      </c>
      <c r="D19" s="28" t="s">
        <v>20</v>
      </c>
      <c r="E19" s="28" t="s">
        <v>27</v>
      </c>
      <c r="F19" s="28" t="s">
        <v>35</v>
      </c>
      <c r="G19" s="28" t="s">
        <v>35</v>
      </c>
      <c r="H19" s="28" t="s">
        <v>41</v>
      </c>
      <c r="I19" s="28" t="s">
        <v>38</v>
      </c>
      <c r="J19" s="28" t="s">
        <v>14</v>
      </c>
      <c r="K19" s="28" t="s">
        <v>22</v>
      </c>
      <c r="L19" s="50">
        <v>45000</v>
      </c>
    </row>
    <row r="20" spans="1:12" ht="86.25" customHeight="1">
      <c r="A20" s="19"/>
      <c r="B20" s="56"/>
      <c r="C20" s="24" t="s">
        <v>40</v>
      </c>
      <c r="D20" s="28" t="s">
        <v>20</v>
      </c>
      <c r="E20" s="28" t="s">
        <v>27</v>
      </c>
      <c r="F20" s="28" t="s">
        <v>35</v>
      </c>
      <c r="G20" s="28" t="s">
        <v>35</v>
      </c>
      <c r="H20" s="28" t="s">
        <v>84</v>
      </c>
      <c r="I20" s="28" t="s">
        <v>38</v>
      </c>
      <c r="J20" s="28" t="s">
        <v>14</v>
      </c>
      <c r="K20" s="28" t="s">
        <v>22</v>
      </c>
      <c r="L20" s="50">
        <v>7000</v>
      </c>
    </row>
    <row r="21" spans="1:12" ht="23.25" customHeight="1">
      <c r="A21" s="14" t="s">
        <v>58</v>
      </c>
      <c r="B21" s="56"/>
      <c r="C21" s="31" t="s">
        <v>57</v>
      </c>
      <c r="D21" s="17" t="s">
        <v>12</v>
      </c>
      <c r="E21" s="17" t="s">
        <v>27</v>
      </c>
      <c r="F21" s="17" t="s">
        <v>68</v>
      </c>
      <c r="G21" s="17" t="s">
        <v>13</v>
      </c>
      <c r="H21" s="17" t="s">
        <v>12</v>
      </c>
      <c r="I21" s="17" t="s">
        <v>13</v>
      </c>
      <c r="J21" s="17" t="s">
        <v>14</v>
      </c>
      <c r="K21" s="17" t="s">
        <v>12</v>
      </c>
      <c r="L21" s="48">
        <f>L22</f>
        <v>7000</v>
      </c>
    </row>
    <row r="22" spans="1:12" ht="66" customHeight="1">
      <c r="A22" s="19" t="s">
        <v>59</v>
      </c>
      <c r="B22" s="56"/>
      <c r="C22" s="41" t="s">
        <v>69</v>
      </c>
      <c r="D22" s="21" t="s">
        <v>93</v>
      </c>
      <c r="E22" s="21" t="s">
        <v>27</v>
      </c>
      <c r="F22" s="21" t="s">
        <v>68</v>
      </c>
      <c r="G22" s="21" t="s">
        <v>42</v>
      </c>
      <c r="H22" s="21" t="s">
        <v>12</v>
      </c>
      <c r="I22" s="21" t="s">
        <v>17</v>
      </c>
      <c r="J22" s="21" t="s">
        <v>14</v>
      </c>
      <c r="K22" s="21" t="s">
        <v>22</v>
      </c>
      <c r="L22" s="49">
        <f>L23</f>
        <v>7000</v>
      </c>
    </row>
    <row r="23" spans="1:12" ht="98.25" customHeight="1">
      <c r="A23" s="19"/>
      <c r="B23" s="56"/>
      <c r="C23" s="35" t="s">
        <v>67</v>
      </c>
      <c r="D23" s="27" t="s">
        <v>93</v>
      </c>
      <c r="E23" s="27" t="s">
        <v>27</v>
      </c>
      <c r="F23" s="27" t="s">
        <v>68</v>
      </c>
      <c r="G23" s="27" t="s">
        <v>42</v>
      </c>
      <c r="H23" s="27" t="s">
        <v>25</v>
      </c>
      <c r="I23" s="27" t="s">
        <v>17</v>
      </c>
      <c r="J23" s="27" t="s">
        <v>14</v>
      </c>
      <c r="K23" s="27" t="s">
        <v>22</v>
      </c>
      <c r="L23" s="50">
        <v>7000</v>
      </c>
    </row>
    <row r="24" spans="1:12" s="64" customFormat="1" ht="50.25" customHeight="1">
      <c r="A24" s="55" t="s">
        <v>64</v>
      </c>
      <c r="B24" s="56"/>
      <c r="C24" s="31" t="s">
        <v>109</v>
      </c>
      <c r="D24" s="17" t="s">
        <v>12</v>
      </c>
      <c r="E24" s="17" t="s">
        <v>27</v>
      </c>
      <c r="F24" s="17" t="s">
        <v>110</v>
      </c>
      <c r="G24" s="17" t="s">
        <v>13</v>
      </c>
      <c r="H24" s="17" t="s">
        <v>12</v>
      </c>
      <c r="I24" s="17" t="s">
        <v>13</v>
      </c>
      <c r="J24" s="17" t="s">
        <v>14</v>
      </c>
      <c r="K24" s="17" t="s">
        <v>12</v>
      </c>
      <c r="L24" s="48">
        <f>L25</f>
        <v>150</v>
      </c>
    </row>
    <row r="25" spans="1:12" s="64" customFormat="1" ht="48.75" customHeight="1">
      <c r="A25" s="84"/>
      <c r="B25" s="90"/>
      <c r="C25" s="35" t="s">
        <v>111</v>
      </c>
      <c r="D25" s="27" t="s">
        <v>20</v>
      </c>
      <c r="E25" s="27" t="s">
        <v>27</v>
      </c>
      <c r="F25" s="27" t="s">
        <v>110</v>
      </c>
      <c r="G25" s="27" t="s">
        <v>42</v>
      </c>
      <c r="H25" s="27" t="s">
        <v>43</v>
      </c>
      <c r="I25" s="27" t="s">
        <v>38</v>
      </c>
      <c r="J25" s="27" t="s">
        <v>14</v>
      </c>
      <c r="K25" s="27" t="s">
        <v>22</v>
      </c>
      <c r="L25" s="50">
        <v>150</v>
      </c>
    </row>
    <row r="26" spans="1:12" ht="67.5" customHeight="1">
      <c r="A26" s="14" t="s">
        <v>92</v>
      </c>
      <c r="B26" s="56" t="s">
        <v>60</v>
      </c>
      <c r="C26" s="36" t="s">
        <v>60</v>
      </c>
      <c r="D26" s="37" t="s">
        <v>12</v>
      </c>
      <c r="E26" s="37" t="s">
        <v>27</v>
      </c>
      <c r="F26" s="37" t="s">
        <v>61</v>
      </c>
      <c r="G26" s="37" t="s">
        <v>13</v>
      </c>
      <c r="H26" s="37" t="s">
        <v>12</v>
      </c>
      <c r="I26" s="37" t="s">
        <v>13</v>
      </c>
      <c r="J26" s="37" t="s">
        <v>14</v>
      </c>
      <c r="K26" s="37" t="s">
        <v>12</v>
      </c>
      <c r="L26" s="48">
        <f>L27</f>
        <v>20000</v>
      </c>
    </row>
    <row r="27" spans="1:12" ht="128.25" customHeight="1">
      <c r="A27" s="19"/>
      <c r="B27" s="56" t="s">
        <v>62</v>
      </c>
      <c r="C27" s="38" t="s">
        <v>72</v>
      </c>
      <c r="D27" s="39" t="s">
        <v>12</v>
      </c>
      <c r="E27" s="39" t="s">
        <v>27</v>
      </c>
      <c r="F27" s="39" t="s">
        <v>61</v>
      </c>
      <c r="G27" s="39" t="s">
        <v>30</v>
      </c>
      <c r="H27" s="39" t="s">
        <v>12</v>
      </c>
      <c r="I27" s="39" t="s">
        <v>13</v>
      </c>
      <c r="J27" s="39" t="s">
        <v>14</v>
      </c>
      <c r="K27" s="39" t="s">
        <v>44</v>
      </c>
      <c r="L27" s="51">
        <f>L28</f>
        <v>20000</v>
      </c>
    </row>
    <row r="28" spans="1:12" ht="99" customHeight="1">
      <c r="A28" s="19"/>
      <c r="B28" s="56" t="s">
        <v>63</v>
      </c>
      <c r="C28" s="30" t="s">
        <v>73</v>
      </c>
      <c r="D28" s="28" t="s">
        <v>93</v>
      </c>
      <c r="E28" s="28" t="s">
        <v>27</v>
      </c>
      <c r="F28" s="28" t="s">
        <v>61</v>
      </c>
      <c r="G28" s="28" t="s">
        <v>30</v>
      </c>
      <c r="H28" s="28" t="s">
        <v>23</v>
      </c>
      <c r="I28" s="28" t="s">
        <v>38</v>
      </c>
      <c r="J28" s="28" t="s">
        <v>14</v>
      </c>
      <c r="K28" s="28" t="s">
        <v>44</v>
      </c>
      <c r="L28" s="50">
        <v>20000</v>
      </c>
    </row>
    <row r="29" spans="1:12" ht="55.5" customHeight="1">
      <c r="A29" s="14" t="s">
        <v>92</v>
      </c>
      <c r="B29" s="56"/>
      <c r="C29" s="36" t="s">
        <v>89</v>
      </c>
      <c r="D29" s="39" t="s">
        <v>93</v>
      </c>
      <c r="E29" s="39" t="s">
        <v>27</v>
      </c>
      <c r="F29" s="39" t="s">
        <v>91</v>
      </c>
      <c r="G29" s="39" t="s">
        <v>33</v>
      </c>
      <c r="H29" s="39" t="s">
        <v>12</v>
      </c>
      <c r="I29" s="39" t="s">
        <v>13</v>
      </c>
      <c r="J29" s="39" t="s">
        <v>14</v>
      </c>
      <c r="K29" s="39" t="s">
        <v>74</v>
      </c>
      <c r="L29" s="51">
        <f>L30</f>
        <v>15000</v>
      </c>
    </row>
    <row r="30" spans="1:12" ht="51" customHeight="1">
      <c r="A30" s="19"/>
      <c r="B30" s="56"/>
      <c r="C30" s="45" t="s">
        <v>90</v>
      </c>
      <c r="D30" s="28" t="s">
        <v>93</v>
      </c>
      <c r="E30" s="28" t="s">
        <v>27</v>
      </c>
      <c r="F30" s="28" t="s">
        <v>91</v>
      </c>
      <c r="G30" s="28" t="s">
        <v>33</v>
      </c>
      <c r="H30" s="28" t="s">
        <v>43</v>
      </c>
      <c r="I30" s="28" t="s">
        <v>38</v>
      </c>
      <c r="J30" s="28" t="s">
        <v>14</v>
      </c>
      <c r="K30" s="28" t="s">
        <v>74</v>
      </c>
      <c r="L30" s="50">
        <v>15000</v>
      </c>
    </row>
    <row r="31" spans="1:12" ht="34.5" customHeight="1">
      <c r="A31" s="55">
        <v>6</v>
      </c>
      <c r="B31" s="56"/>
      <c r="C31" s="59" t="s">
        <v>94</v>
      </c>
      <c r="D31" s="17" t="s">
        <v>12</v>
      </c>
      <c r="E31" s="17" t="s">
        <v>27</v>
      </c>
      <c r="F31" s="17" t="s">
        <v>95</v>
      </c>
      <c r="G31" s="17" t="s">
        <v>13</v>
      </c>
      <c r="H31" s="17" t="s">
        <v>12</v>
      </c>
      <c r="I31" s="17" t="s">
        <v>13</v>
      </c>
      <c r="J31" s="17" t="s">
        <v>14</v>
      </c>
      <c r="K31" s="17" t="s">
        <v>12</v>
      </c>
      <c r="L31" s="48">
        <f>L32</f>
        <v>200</v>
      </c>
    </row>
    <row r="32" spans="1:12" ht="126.75" customHeight="1">
      <c r="A32" s="55"/>
      <c r="B32" s="56"/>
      <c r="C32" s="53" t="s">
        <v>96</v>
      </c>
      <c r="D32" s="54" t="s">
        <v>97</v>
      </c>
      <c r="E32" s="54" t="s">
        <v>27</v>
      </c>
      <c r="F32" s="54" t="s">
        <v>95</v>
      </c>
      <c r="G32" s="54" t="s">
        <v>35</v>
      </c>
      <c r="H32" s="54" t="s">
        <v>12</v>
      </c>
      <c r="I32" s="54" t="s">
        <v>13</v>
      </c>
      <c r="J32" s="54" t="s">
        <v>14</v>
      </c>
      <c r="K32" s="54" t="s">
        <v>98</v>
      </c>
      <c r="L32" s="51">
        <f>L33</f>
        <v>200</v>
      </c>
    </row>
    <row r="33" spans="1:12" ht="68.25" customHeight="1">
      <c r="A33" s="55"/>
      <c r="B33" s="56"/>
      <c r="C33" s="60" t="s">
        <v>99</v>
      </c>
      <c r="D33" s="27" t="s">
        <v>97</v>
      </c>
      <c r="E33" s="27" t="s">
        <v>27</v>
      </c>
      <c r="F33" s="27" t="s">
        <v>95</v>
      </c>
      <c r="G33" s="27" t="s">
        <v>35</v>
      </c>
      <c r="H33" s="27" t="s">
        <v>100</v>
      </c>
      <c r="I33" s="27" t="s">
        <v>38</v>
      </c>
      <c r="J33" s="27" t="s">
        <v>14</v>
      </c>
      <c r="K33" s="27" t="s">
        <v>98</v>
      </c>
      <c r="L33" s="61">
        <v>200</v>
      </c>
    </row>
    <row r="34" spans="1:12" ht="22.5" customHeight="1">
      <c r="A34" s="55">
        <v>7</v>
      </c>
      <c r="B34" s="56"/>
      <c r="C34" s="42" t="s">
        <v>45</v>
      </c>
      <c r="D34" s="37" t="s">
        <v>12</v>
      </c>
      <c r="E34" s="37" t="s">
        <v>27</v>
      </c>
      <c r="F34" s="37" t="s">
        <v>46</v>
      </c>
      <c r="G34" s="37" t="s">
        <v>13</v>
      </c>
      <c r="H34" s="37" t="s">
        <v>12</v>
      </c>
      <c r="I34" s="37" t="s">
        <v>13</v>
      </c>
      <c r="J34" s="37" t="s">
        <v>14</v>
      </c>
      <c r="K34" s="37" t="s">
        <v>12</v>
      </c>
      <c r="L34" s="48">
        <f>L35</f>
        <v>0</v>
      </c>
    </row>
    <row r="35" spans="1:13" s="18" customFormat="1" ht="19.5" customHeight="1">
      <c r="A35" s="19"/>
      <c r="B35" s="56"/>
      <c r="C35" s="46" t="s">
        <v>47</v>
      </c>
      <c r="D35" s="28" t="s">
        <v>12</v>
      </c>
      <c r="E35" s="28" t="s">
        <v>27</v>
      </c>
      <c r="F35" s="28" t="s">
        <v>46</v>
      </c>
      <c r="G35" s="28" t="s">
        <v>30</v>
      </c>
      <c r="H35" s="28" t="s">
        <v>12</v>
      </c>
      <c r="I35" s="28" t="s">
        <v>13</v>
      </c>
      <c r="J35" s="28" t="s">
        <v>14</v>
      </c>
      <c r="K35" s="28" t="s">
        <v>48</v>
      </c>
      <c r="L35" s="50">
        <f>L36</f>
        <v>0</v>
      </c>
      <c r="M35" s="1"/>
    </row>
    <row r="36" spans="1:13" s="23" customFormat="1" ht="21" customHeight="1">
      <c r="A36" s="19"/>
      <c r="B36" s="56"/>
      <c r="C36" s="30" t="s">
        <v>83</v>
      </c>
      <c r="D36" s="28" t="s">
        <v>93</v>
      </c>
      <c r="E36" s="28" t="s">
        <v>27</v>
      </c>
      <c r="F36" s="28" t="s">
        <v>46</v>
      </c>
      <c r="G36" s="28" t="s">
        <v>30</v>
      </c>
      <c r="H36" s="28" t="s">
        <v>43</v>
      </c>
      <c r="I36" s="28" t="s">
        <v>38</v>
      </c>
      <c r="J36" s="28" t="s">
        <v>14</v>
      </c>
      <c r="K36" s="28" t="s">
        <v>48</v>
      </c>
      <c r="L36" s="50"/>
      <c r="M36" s="29"/>
    </row>
    <row r="37" spans="1:12" ht="21.75" customHeight="1">
      <c r="A37" s="9" t="s">
        <v>65</v>
      </c>
      <c r="B37" s="43"/>
      <c r="C37" s="44" t="s">
        <v>75</v>
      </c>
      <c r="D37" s="33" t="s">
        <v>12</v>
      </c>
      <c r="E37" s="33" t="s">
        <v>49</v>
      </c>
      <c r="F37" s="33" t="s">
        <v>13</v>
      </c>
      <c r="G37" s="33" t="s">
        <v>13</v>
      </c>
      <c r="H37" s="33" t="s">
        <v>12</v>
      </c>
      <c r="I37" s="33" t="s">
        <v>13</v>
      </c>
      <c r="J37" s="33" t="s">
        <v>14</v>
      </c>
      <c r="K37" s="33" t="s">
        <v>12</v>
      </c>
      <c r="L37" s="47">
        <f>L38</f>
        <v>1509634.33</v>
      </c>
    </row>
    <row r="38" spans="1:12" ht="52.5" customHeight="1">
      <c r="A38" s="14"/>
      <c r="B38" s="14"/>
      <c r="C38" s="31" t="s">
        <v>76</v>
      </c>
      <c r="D38" s="16" t="s">
        <v>12</v>
      </c>
      <c r="E38" s="17" t="s">
        <v>49</v>
      </c>
      <c r="F38" s="17" t="s">
        <v>21</v>
      </c>
      <c r="G38" s="17" t="s">
        <v>13</v>
      </c>
      <c r="H38" s="17" t="s">
        <v>12</v>
      </c>
      <c r="I38" s="17" t="s">
        <v>13</v>
      </c>
      <c r="J38" s="17" t="s">
        <v>14</v>
      </c>
      <c r="K38" s="17" t="s">
        <v>12</v>
      </c>
      <c r="L38" s="48">
        <f>L39+L41+L44+L46</f>
        <v>1509634.33</v>
      </c>
    </row>
    <row r="39" spans="1:12" ht="37.5" customHeight="1">
      <c r="A39" s="19" t="s">
        <v>18</v>
      </c>
      <c r="B39" s="19"/>
      <c r="C39" s="20" t="s">
        <v>77</v>
      </c>
      <c r="D39" s="22" t="s">
        <v>12</v>
      </c>
      <c r="E39" s="21" t="s">
        <v>49</v>
      </c>
      <c r="F39" s="21" t="s">
        <v>21</v>
      </c>
      <c r="G39" s="21" t="s">
        <v>17</v>
      </c>
      <c r="H39" s="21" t="s">
        <v>12</v>
      </c>
      <c r="I39" s="21" t="s">
        <v>13</v>
      </c>
      <c r="J39" s="21" t="s">
        <v>14</v>
      </c>
      <c r="K39" s="21" t="s">
        <v>50</v>
      </c>
      <c r="L39" s="49">
        <f>SUM(L40:L40)</f>
        <v>696000</v>
      </c>
    </row>
    <row r="40" spans="1:12" s="23" customFormat="1" ht="34.5" customHeight="1">
      <c r="A40" s="56"/>
      <c r="B40" s="56"/>
      <c r="C40" s="24" t="s">
        <v>78</v>
      </c>
      <c r="D40" s="27" t="s">
        <v>93</v>
      </c>
      <c r="E40" s="27" t="s">
        <v>49</v>
      </c>
      <c r="F40" s="27" t="s">
        <v>21</v>
      </c>
      <c r="G40" s="27" t="s">
        <v>17</v>
      </c>
      <c r="H40" s="27" t="s">
        <v>54</v>
      </c>
      <c r="I40" s="27" t="s">
        <v>38</v>
      </c>
      <c r="J40" s="27" t="s">
        <v>14</v>
      </c>
      <c r="K40" s="27" t="s">
        <v>50</v>
      </c>
      <c r="L40" s="50">
        <v>696000</v>
      </c>
    </row>
    <row r="41" spans="1:12" ht="51.75" customHeight="1">
      <c r="A41" s="19" t="s">
        <v>51</v>
      </c>
      <c r="B41" s="56"/>
      <c r="C41" s="20" t="s">
        <v>82</v>
      </c>
      <c r="D41" s="22" t="s">
        <v>12</v>
      </c>
      <c r="E41" s="21" t="s">
        <v>49</v>
      </c>
      <c r="F41" s="21" t="s">
        <v>21</v>
      </c>
      <c r="G41" s="21" t="s">
        <v>21</v>
      </c>
      <c r="H41" s="21" t="s">
        <v>12</v>
      </c>
      <c r="I41" s="21" t="s">
        <v>13</v>
      </c>
      <c r="J41" s="21" t="s">
        <v>14</v>
      </c>
      <c r="K41" s="21" t="s">
        <v>50</v>
      </c>
      <c r="L41" s="49">
        <f>L42+L43</f>
        <v>221000</v>
      </c>
    </row>
    <row r="42" spans="1:12" ht="54" customHeight="1">
      <c r="A42" s="19"/>
      <c r="B42" s="56"/>
      <c r="C42" s="63" t="s">
        <v>101</v>
      </c>
      <c r="D42" s="26" t="s">
        <v>93</v>
      </c>
      <c r="E42" s="26" t="s">
        <v>49</v>
      </c>
      <c r="F42" s="26" t="s">
        <v>21</v>
      </c>
      <c r="G42" s="26" t="s">
        <v>21</v>
      </c>
      <c r="H42" s="26" t="s">
        <v>102</v>
      </c>
      <c r="I42" s="26" t="s">
        <v>38</v>
      </c>
      <c r="J42" s="26" t="s">
        <v>14</v>
      </c>
      <c r="K42" s="26" t="s">
        <v>50</v>
      </c>
      <c r="L42" s="50"/>
    </row>
    <row r="43" spans="1:12" ht="19.5" customHeight="1">
      <c r="A43" s="56"/>
      <c r="B43" s="56"/>
      <c r="C43" s="62" t="s">
        <v>56</v>
      </c>
      <c r="D43" s="27" t="s">
        <v>93</v>
      </c>
      <c r="E43" s="27" t="s">
        <v>49</v>
      </c>
      <c r="F43" s="27" t="s">
        <v>21</v>
      </c>
      <c r="G43" s="27" t="s">
        <v>21</v>
      </c>
      <c r="H43" s="27" t="s">
        <v>55</v>
      </c>
      <c r="I43" s="27" t="s">
        <v>38</v>
      </c>
      <c r="J43" s="27" t="s">
        <v>14</v>
      </c>
      <c r="K43" s="27" t="s">
        <v>50</v>
      </c>
      <c r="L43" s="50">
        <f>1761700-1540700</f>
        <v>221000</v>
      </c>
    </row>
    <row r="44" spans="1:12" s="23" customFormat="1" ht="38.25" customHeight="1">
      <c r="A44" s="19" t="s">
        <v>52</v>
      </c>
      <c r="B44" s="19"/>
      <c r="C44" s="20" t="s">
        <v>79</v>
      </c>
      <c r="D44" s="22" t="s">
        <v>12</v>
      </c>
      <c r="E44" s="21" t="s">
        <v>49</v>
      </c>
      <c r="F44" s="21" t="s">
        <v>21</v>
      </c>
      <c r="G44" s="21" t="s">
        <v>33</v>
      </c>
      <c r="H44" s="21" t="s">
        <v>12</v>
      </c>
      <c r="I44" s="21" t="s">
        <v>13</v>
      </c>
      <c r="J44" s="21" t="s">
        <v>14</v>
      </c>
      <c r="K44" s="21" t="s">
        <v>50</v>
      </c>
      <c r="L44" s="49">
        <f>L45</f>
        <v>67840</v>
      </c>
    </row>
    <row r="45" spans="1:12" ht="70.5" customHeight="1">
      <c r="A45" s="56"/>
      <c r="B45" s="56"/>
      <c r="C45" s="58" t="s">
        <v>80</v>
      </c>
      <c r="D45" s="27" t="s">
        <v>93</v>
      </c>
      <c r="E45" s="27" t="s">
        <v>49</v>
      </c>
      <c r="F45" s="27" t="s">
        <v>21</v>
      </c>
      <c r="G45" s="27" t="s">
        <v>33</v>
      </c>
      <c r="H45" s="27" t="s">
        <v>81</v>
      </c>
      <c r="I45" s="27" t="s">
        <v>38</v>
      </c>
      <c r="J45" s="27" t="s">
        <v>14</v>
      </c>
      <c r="K45" s="27" t="s">
        <v>50</v>
      </c>
      <c r="L45" s="50">
        <v>67840</v>
      </c>
    </row>
    <row r="46" spans="1:12" ht="15.75">
      <c r="A46" s="19" t="s">
        <v>85</v>
      </c>
      <c r="B46" s="19"/>
      <c r="C46" s="20" t="s">
        <v>86</v>
      </c>
      <c r="D46" s="21" t="s">
        <v>12</v>
      </c>
      <c r="E46" s="21" t="s">
        <v>49</v>
      </c>
      <c r="F46" s="21" t="s">
        <v>21</v>
      </c>
      <c r="G46" s="21" t="s">
        <v>42</v>
      </c>
      <c r="H46" s="21" t="s">
        <v>12</v>
      </c>
      <c r="I46" s="21" t="s">
        <v>13</v>
      </c>
      <c r="J46" s="21" t="s">
        <v>14</v>
      </c>
      <c r="K46" s="21" t="s">
        <v>50</v>
      </c>
      <c r="L46" s="49">
        <f>L47</f>
        <v>524794.33</v>
      </c>
    </row>
    <row r="47" spans="1:12" ht="82.5" customHeight="1">
      <c r="A47" s="56"/>
      <c r="B47" s="56"/>
      <c r="C47" s="24" t="s">
        <v>87</v>
      </c>
      <c r="D47" s="27" t="s">
        <v>93</v>
      </c>
      <c r="E47" s="27" t="s">
        <v>49</v>
      </c>
      <c r="F47" s="27" t="s">
        <v>21</v>
      </c>
      <c r="G47" s="27" t="s">
        <v>42</v>
      </c>
      <c r="H47" s="27" t="s">
        <v>88</v>
      </c>
      <c r="I47" s="27" t="s">
        <v>38</v>
      </c>
      <c r="J47" s="27" t="s">
        <v>14</v>
      </c>
      <c r="K47" s="27" t="s">
        <v>50</v>
      </c>
      <c r="L47" s="50">
        <v>524794.33</v>
      </c>
    </row>
    <row r="48" spans="1:12" ht="15.75">
      <c r="A48" s="9"/>
      <c r="B48" s="9"/>
      <c r="C48" s="32" t="s">
        <v>53</v>
      </c>
      <c r="D48" s="33"/>
      <c r="E48" s="33"/>
      <c r="F48" s="33"/>
      <c r="G48" s="33"/>
      <c r="H48" s="33"/>
      <c r="I48" s="33"/>
      <c r="J48" s="33"/>
      <c r="K48" s="33"/>
      <c r="L48" s="47">
        <f>L8+L37</f>
        <v>2144184.33</v>
      </c>
    </row>
    <row r="49" ht="15.75">
      <c r="C49" s="34"/>
    </row>
  </sheetData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User</cp:lastModifiedBy>
  <cp:lastPrinted>2011-09-27T05:43:39Z</cp:lastPrinted>
  <dcterms:created xsi:type="dcterms:W3CDTF">2006-12-11T13:28:26Z</dcterms:created>
  <dcterms:modified xsi:type="dcterms:W3CDTF">2011-12-20T09:03:37Z</dcterms:modified>
  <cp:category/>
  <cp:version/>
  <cp:contentType/>
  <cp:contentStatus/>
</cp:coreProperties>
</file>