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835" activeTab="0"/>
  </bookViews>
  <sheets>
    <sheet name="09" sheetId="1" r:id="rId1"/>
  </sheets>
  <externalReferences>
    <externalReference r:id="rId4"/>
  </externalReferences>
  <definedNames>
    <definedName name="_xlnm.Print_Titles" localSheetId="0">'09'!$4:$5</definedName>
    <definedName name="_xlnm.Print_Area" localSheetId="0">'09'!$A$1:$M$85</definedName>
  </definedNames>
  <calcPr fullCalcOnLoad="1"/>
</workbook>
</file>

<file path=xl/sharedStrings.xml><?xml version="1.0" encoding="utf-8"?>
<sst xmlns="http://schemas.openxmlformats.org/spreadsheetml/2006/main" count="87" uniqueCount="70">
  <si>
    <t>Информация об основных показателях бюджета</t>
  </si>
  <si>
    <t>Показатели</t>
  </si>
  <si>
    <t>Доходы, всего</t>
  </si>
  <si>
    <t>Целевые МБТ</t>
  </si>
  <si>
    <t>Доходы (без целевых МБТ)</t>
  </si>
  <si>
    <t xml:space="preserve"> - налоговые и неналоговые доходы</t>
  </si>
  <si>
    <t xml:space="preserve"> - НДФЛ</t>
  </si>
  <si>
    <t xml:space="preserve">    в т.ч. НДФЛ</t>
  </si>
  <si>
    <t xml:space="preserve">         НДФЛ по доп.нормативам</t>
  </si>
  <si>
    <t>- доходы от аренды земли</t>
  </si>
  <si>
    <t>- доходы от реализации имущества</t>
  </si>
  <si>
    <t>- доходы от продажи зем.участков</t>
  </si>
  <si>
    <t xml:space="preserve"> - дотация на выравнивание</t>
  </si>
  <si>
    <t xml:space="preserve"> - субвенция на выравнивание</t>
  </si>
  <si>
    <t xml:space="preserve"> - МБТ на сбалансированность</t>
  </si>
  <si>
    <t>Расходы, всего</t>
  </si>
  <si>
    <t>Расходы за счет целевых МБТ</t>
  </si>
  <si>
    <t>Расходы (без целевых средств):</t>
  </si>
  <si>
    <t>в т.ч.</t>
  </si>
  <si>
    <t xml:space="preserve"> - заработная плата с начислениями </t>
  </si>
  <si>
    <t xml:space="preserve">       работников КУ </t>
  </si>
  <si>
    <t xml:space="preserve">       работников АУ и БУ</t>
  </si>
  <si>
    <t xml:space="preserve">      из них: персоналу мун.органов КВР </t>
  </si>
  <si>
    <t xml:space="preserve"> - оплата коммунальных услуг </t>
  </si>
  <si>
    <t xml:space="preserve"> - МБТ поселениям</t>
  </si>
  <si>
    <t xml:space="preserve"> - обслуживание долга</t>
  </si>
  <si>
    <t xml:space="preserve"> - расходы за счет родительской платы</t>
  </si>
  <si>
    <t>- дорожный фонд</t>
  </si>
  <si>
    <t xml:space="preserve"> - прочие расходы</t>
  </si>
  <si>
    <t>% к общим расходам</t>
  </si>
  <si>
    <t>% к расходам без цел.МБТ</t>
  </si>
  <si>
    <t>- субсидии АУ, БУ</t>
  </si>
  <si>
    <t>- социальное обеспечение</t>
  </si>
  <si>
    <t>- исполнение судебных актов</t>
  </si>
  <si>
    <t>- содержание имущества</t>
  </si>
  <si>
    <t>- уплата налогов, сборов и иных платежей</t>
  </si>
  <si>
    <t>- субсидии юр.лицам</t>
  </si>
  <si>
    <t>- мат.затраты в сфере инф.технологий</t>
  </si>
  <si>
    <t>- прочие закупки</t>
  </si>
  <si>
    <t>- резерв</t>
  </si>
  <si>
    <t>- кап.вложения</t>
  </si>
  <si>
    <t>- софинансирование субсидий РК</t>
  </si>
  <si>
    <t xml:space="preserve">- прочие </t>
  </si>
  <si>
    <t>Дефицит бюджета</t>
  </si>
  <si>
    <t xml:space="preserve"> - в тыс.рублей</t>
  </si>
  <si>
    <t xml:space="preserve"> - в % (расчетный)</t>
  </si>
  <si>
    <t xml:space="preserve"> - в % (с учетом исключений по БК РФ)</t>
  </si>
  <si>
    <t>Источники финансирования дефицита</t>
  </si>
  <si>
    <t xml:space="preserve"> - бюджетные кредиты</t>
  </si>
  <si>
    <t xml:space="preserve">   привлечение </t>
  </si>
  <si>
    <t xml:space="preserve">   погашение</t>
  </si>
  <si>
    <t xml:space="preserve"> - коммерческие кредиты</t>
  </si>
  <si>
    <t xml:space="preserve"> - другие источники</t>
  </si>
  <si>
    <t xml:space="preserve"> - изменение остатков средств</t>
  </si>
  <si>
    <t>Объем муниципального долга</t>
  </si>
  <si>
    <t xml:space="preserve">на 01.01.2017 </t>
  </si>
  <si>
    <t>на 01.01.2018</t>
  </si>
  <si>
    <t xml:space="preserve"> - тыс.рублей</t>
  </si>
  <si>
    <t xml:space="preserve"> - в % (расчетно)</t>
  </si>
  <si>
    <t>Объем рыночного долга</t>
  </si>
  <si>
    <t xml:space="preserve"> - иные безвозм.поступления</t>
  </si>
  <si>
    <t>за счет целевых</t>
  </si>
  <si>
    <t>за счет местного бюджета</t>
  </si>
  <si>
    <t>ВСЕГО</t>
  </si>
  <si>
    <t>Проект бюджета с учетом вносимого проекта решения</t>
  </si>
  <si>
    <t>(тыс.рублей)</t>
  </si>
  <si>
    <t>Предлагаемые изменения</t>
  </si>
  <si>
    <t>Суоярвский муниципального района на 2018 год</t>
  </si>
  <si>
    <t>Утверждено на 2018 год (на дату внесения изменений)</t>
  </si>
  <si>
    <t>Факт за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</si>
</sst>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0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 style="hair"/>
    </border>
    <border>
      <left/>
      <right style="medium"/>
      <top/>
      <bottom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" fontId="36" fillId="0" borderId="1">
      <alignment horizontal="right" shrinkToFi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>
      <alignment horizontal="center" vertical="center"/>
      <protection/>
    </xf>
    <xf numFmtId="0" fontId="41" fillId="0" borderId="4" applyNumberFormat="0">
      <alignment horizontal="center"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4">
      <alignment horizontal="left" vertical="top" wrapText="1"/>
      <protection/>
    </xf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0" borderId="4">
      <alignment horizontal="left" vertical="top" wrapText="1"/>
      <protection/>
    </xf>
    <xf numFmtId="0" fontId="5" fillId="18" borderId="0" applyNumberFormat="0" applyBorder="0" applyAlignment="0" applyProtection="0"/>
    <xf numFmtId="0" fontId="6" fillId="0" borderId="12" applyNumberFormat="0" applyFill="0" applyAlignment="0" applyProtection="0"/>
    <xf numFmtId="0" fontId="7" fillId="32" borderId="13" applyNumberFormat="0" applyAlignment="0" applyProtection="0"/>
    <xf numFmtId="0" fontId="8" fillId="33" borderId="14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34" borderId="16" applyNumberFormat="0" applyFont="0" applyAlignment="0" applyProtection="0"/>
    <xf numFmtId="0" fontId="17" fillId="35" borderId="0" applyNumberFormat="0" applyBorder="0" applyAlignment="0" applyProtection="0"/>
    <xf numFmtId="0" fontId="18" fillId="36" borderId="17" applyNumberFormat="0" applyAlignment="0" applyProtection="0"/>
  </cellStyleXfs>
  <cellXfs count="113">
    <xf numFmtId="0" fontId="0" fillId="0" borderId="0" xfId="0" applyFont="1" applyAlignment="1">
      <alignment/>
    </xf>
    <xf numFmtId="0" fontId="19" fillId="37" borderId="0" xfId="58" applyFont="1" applyFill="1" applyAlignment="1">
      <alignment wrapText="1"/>
      <protection/>
    </xf>
    <xf numFmtId="3" fontId="20" fillId="37" borderId="18" xfId="58" applyNumberFormat="1" applyFont="1" applyFill="1" applyBorder="1" applyAlignment="1">
      <alignment horizontal="center" vertical="center" wrapText="1"/>
      <protection/>
    </xf>
    <xf numFmtId="3" fontId="20" fillId="37" borderId="19" xfId="58" applyNumberFormat="1" applyFont="1" applyFill="1" applyBorder="1" applyAlignment="1">
      <alignment horizontal="center" vertical="center" wrapText="1"/>
      <protection/>
    </xf>
    <xf numFmtId="0" fontId="20" fillId="37" borderId="0" xfId="58" applyFont="1" applyFill="1" applyAlignment="1">
      <alignment wrapText="1"/>
      <protection/>
    </xf>
    <xf numFmtId="3" fontId="19" fillId="37" borderId="20" xfId="58" applyNumberFormat="1" applyFont="1" applyFill="1" applyBorder="1" applyAlignment="1">
      <alignment horizontal="center" vertical="center" wrapText="1"/>
      <protection/>
    </xf>
    <xf numFmtId="3" fontId="19" fillId="37" borderId="21" xfId="58" applyNumberFormat="1" applyFont="1" applyFill="1" applyBorder="1" applyAlignment="1">
      <alignment horizontal="center" vertical="center" wrapText="1"/>
      <protection/>
    </xf>
    <xf numFmtId="3" fontId="19" fillId="37" borderId="22" xfId="58" applyNumberFormat="1" applyFont="1" applyFill="1" applyBorder="1" applyAlignment="1">
      <alignment horizontal="center" vertical="center" wrapText="1"/>
      <protection/>
    </xf>
    <xf numFmtId="3" fontId="19" fillId="37" borderId="0" xfId="58" applyNumberFormat="1" applyFont="1" applyFill="1" applyAlignment="1">
      <alignment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3" fontId="19" fillId="37" borderId="24" xfId="58" applyNumberFormat="1" applyFont="1" applyFill="1" applyBorder="1" applyAlignment="1">
      <alignment horizontal="center" vertical="center" wrapText="1"/>
      <protection/>
    </xf>
    <xf numFmtId="3" fontId="19" fillId="37" borderId="25" xfId="58" applyNumberFormat="1" applyFont="1" applyFill="1" applyBorder="1" applyAlignment="1">
      <alignment horizontal="center" vertical="center" wrapText="1"/>
      <protection/>
    </xf>
    <xf numFmtId="3" fontId="19" fillId="37" borderId="23" xfId="58" applyNumberFormat="1" applyFont="1" applyFill="1" applyBorder="1" applyAlignment="1">
      <alignment horizontal="center" vertical="center" wrapText="1"/>
      <protection/>
    </xf>
    <xf numFmtId="3" fontId="19" fillId="37" borderId="26" xfId="58" applyNumberFormat="1" applyFont="1" applyFill="1" applyBorder="1" applyAlignment="1">
      <alignment horizontal="center" vertical="center" wrapText="1"/>
      <protection/>
    </xf>
    <xf numFmtId="3" fontId="19" fillId="37" borderId="27" xfId="58" applyNumberFormat="1" applyFont="1" applyFill="1" applyBorder="1" applyAlignment="1">
      <alignment horizontal="center" vertical="center" wrapText="1"/>
      <protection/>
    </xf>
    <xf numFmtId="3" fontId="20" fillId="37" borderId="28" xfId="58" applyNumberFormat="1" applyFont="1" applyFill="1" applyBorder="1" applyAlignment="1">
      <alignment horizontal="center" vertical="center" wrapText="1"/>
      <protection/>
    </xf>
    <xf numFmtId="3" fontId="20" fillId="37" borderId="29" xfId="58" applyNumberFormat="1" applyFont="1" applyFill="1" applyBorder="1" applyAlignment="1">
      <alignment horizontal="center" vertical="center" wrapText="1"/>
      <protection/>
    </xf>
    <xf numFmtId="3" fontId="20" fillId="37" borderId="30" xfId="58" applyNumberFormat="1" applyFont="1" applyFill="1" applyBorder="1" applyAlignment="1">
      <alignment horizontal="center" vertical="center" wrapText="1"/>
      <protection/>
    </xf>
    <xf numFmtId="3" fontId="20" fillId="37" borderId="31" xfId="58" applyNumberFormat="1" applyFont="1" applyFill="1" applyBorder="1" applyAlignment="1">
      <alignment horizontal="center" vertical="center" wrapText="1"/>
      <protection/>
    </xf>
    <xf numFmtId="3" fontId="19" fillId="37" borderId="0" xfId="58" applyNumberFormat="1" applyFont="1" applyFill="1" applyBorder="1" applyAlignment="1">
      <alignment horizontal="center" wrapText="1"/>
      <protection/>
    </xf>
    <xf numFmtId="3" fontId="19" fillId="37" borderId="32" xfId="58" applyNumberFormat="1" applyFont="1" applyFill="1" applyBorder="1" applyAlignment="1">
      <alignment horizontal="center" wrapText="1"/>
      <protection/>
    </xf>
    <xf numFmtId="164" fontId="19" fillId="37" borderId="20" xfId="58" applyNumberFormat="1" applyFont="1" applyFill="1" applyBorder="1" applyAlignment="1">
      <alignment horizontal="center" vertical="center" wrapText="1"/>
      <protection/>
    </xf>
    <xf numFmtId="164" fontId="19" fillId="37" borderId="21" xfId="58" applyNumberFormat="1" applyFont="1" applyFill="1" applyBorder="1" applyAlignment="1">
      <alignment horizontal="center" vertical="center" wrapText="1"/>
      <protection/>
    </xf>
    <xf numFmtId="164" fontId="19" fillId="37" borderId="22" xfId="58" applyNumberFormat="1" applyFont="1" applyFill="1" applyBorder="1" applyAlignment="1">
      <alignment horizontal="center" vertical="center" wrapText="1"/>
      <protection/>
    </xf>
    <xf numFmtId="164" fontId="19" fillId="37" borderId="24" xfId="58" applyNumberFormat="1" applyFont="1" applyFill="1" applyBorder="1" applyAlignment="1">
      <alignment horizontal="center" vertical="center" wrapText="1"/>
      <protection/>
    </xf>
    <xf numFmtId="164" fontId="19" fillId="37" borderId="25" xfId="58" applyNumberFormat="1" applyFont="1" applyFill="1" applyBorder="1" applyAlignment="1">
      <alignment horizontal="center" vertical="center" wrapText="1"/>
      <protection/>
    </xf>
    <xf numFmtId="0" fontId="20" fillId="37" borderId="28" xfId="58" applyFont="1" applyFill="1" applyBorder="1" applyAlignment="1">
      <alignment horizontal="center" vertical="center" wrapText="1"/>
      <protection/>
    </xf>
    <xf numFmtId="0" fontId="20" fillId="37" borderId="30" xfId="58" applyFont="1" applyFill="1" applyBorder="1" applyAlignment="1">
      <alignment horizontal="center" vertical="center" wrapText="1"/>
      <protection/>
    </xf>
    <xf numFmtId="0" fontId="19" fillId="37" borderId="26" xfId="58" applyFont="1" applyFill="1" applyBorder="1" applyAlignment="1">
      <alignment horizontal="center" vertical="center" wrapText="1"/>
      <protection/>
    </xf>
    <xf numFmtId="0" fontId="19" fillId="37" borderId="27" xfId="58" applyFont="1" applyFill="1" applyBorder="1" applyAlignment="1">
      <alignment horizontal="center" vertical="center" wrapText="1"/>
      <protection/>
    </xf>
    <xf numFmtId="3" fontId="19" fillId="37" borderId="33" xfId="58" applyNumberFormat="1" applyFont="1" applyFill="1" applyBorder="1" applyAlignment="1">
      <alignment horizontal="center" vertical="center" wrapText="1"/>
      <protection/>
    </xf>
    <xf numFmtId="3" fontId="21" fillId="37" borderId="28" xfId="58" applyNumberFormat="1" applyFont="1" applyFill="1" applyBorder="1" applyAlignment="1">
      <alignment horizontal="center" vertical="center" wrapText="1"/>
      <protection/>
    </xf>
    <xf numFmtId="3" fontId="21" fillId="37" borderId="30" xfId="58" applyNumberFormat="1" applyFont="1" applyFill="1" applyBorder="1" applyAlignment="1">
      <alignment horizontal="center" vertical="center" wrapText="1"/>
      <protection/>
    </xf>
    <xf numFmtId="165" fontId="19" fillId="37" borderId="22" xfId="58" applyNumberFormat="1" applyFont="1" applyFill="1" applyBorder="1" applyAlignment="1">
      <alignment horizontal="center" vertical="center" wrapText="1"/>
      <protection/>
    </xf>
    <xf numFmtId="0" fontId="19" fillId="37" borderId="20" xfId="58" applyFont="1" applyFill="1" applyBorder="1" applyAlignment="1">
      <alignment horizontal="center" vertical="center" wrapText="1"/>
      <protection/>
    </xf>
    <xf numFmtId="0" fontId="19" fillId="37" borderId="22" xfId="58" applyFont="1" applyFill="1" applyBorder="1" applyAlignment="1">
      <alignment horizontal="center" vertical="center" wrapText="1"/>
      <protection/>
    </xf>
    <xf numFmtId="0" fontId="20" fillId="37" borderId="20" xfId="58" applyFont="1" applyFill="1" applyBorder="1" applyAlignment="1">
      <alignment horizontal="center" vertical="center" wrapText="1"/>
      <protection/>
    </xf>
    <xf numFmtId="0" fontId="20" fillId="37" borderId="22" xfId="58" applyFont="1" applyFill="1" applyBorder="1" applyAlignment="1">
      <alignment horizontal="center" vertical="center" wrapText="1"/>
      <protection/>
    </xf>
    <xf numFmtId="164" fontId="19" fillId="37" borderId="33" xfId="58" applyNumberFormat="1" applyFont="1" applyFill="1" applyBorder="1" applyAlignment="1">
      <alignment horizontal="center" vertical="center" wrapText="1"/>
      <protection/>
    </xf>
    <xf numFmtId="164" fontId="19" fillId="37" borderId="27" xfId="58" applyNumberFormat="1" applyFont="1" applyFill="1" applyBorder="1" applyAlignment="1">
      <alignment horizontal="center" vertical="center" wrapText="1"/>
      <protection/>
    </xf>
    <xf numFmtId="165" fontId="19" fillId="37" borderId="20" xfId="58" applyNumberFormat="1" applyFont="1" applyFill="1" applyBorder="1" applyAlignment="1">
      <alignment horizontal="center" vertical="center" wrapText="1"/>
      <protection/>
    </xf>
    <xf numFmtId="3" fontId="19" fillId="0" borderId="21" xfId="58" applyNumberFormat="1" applyFont="1" applyFill="1" applyBorder="1" applyAlignment="1">
      <alignment horizontal="center" vertical="center" wrapText="1"/>
      <protection/>
    </xf>
    <xf numFmtId="0" fontId="20" fillId="37" borderId="34" xfId="58" applyFont="1" applyFill="1" applyBorder="1" applyAlignment="1">
      <alignment horizontal="center" vertical="top" wrapText="1"/>
      <protection/>
    </xf>
    <xf numFmtId="0" fontId="20" fillId="37" borderId="35" xfId="58" applyFont="1" applyFill="1" applyBorder="1" applyAlignment="1">
      <alignment horizontal="center" vertical="top" wrapText="1"/>
      <protection/>
    </xf>
    <xf numFmtId="0" fontId="20" fillId="37" borderId="36" xfId="58" applyFont="1" applyFill="1" applyBorder="1" applyAlignment="1">
      <alignment horizontal="center" vertical="top" wrapText="1"/>
      <protection/>
    </xf>
    <xf numFmtId="3" fontId="20" fillId="37" borderId="37" xfId="58" applyNumberFormat="1" applyFont="1" applyFill="1" applyBorder="1" applyAlignment="1">
      <alignment horizontal="center" vertical="center" wrapText="1"/>
      <protection/>
    </xf>
    <xf numFmtId="3" fontId="19" fillId="0" borderId="38" xfId="58" applyNumberFormat="1" applyFont="1" applyFill="1" applyBorder="1" applyAlignment="1">
      <alignment horizontal="center" vertical="center" wrapText="1"/>
      <protection/>
    </xf>
    <xf numFmtId="3" fontId="19" fillId="0" borderId="22" xfId="58" applyNumberFormat="1" applyFont="1" applyFill="1" applyBorder="1" applyAlignment="1">
      <alignment horizontal="center" vertical="center" wrapText="1"/>
      <protection/>
    </xf>
    <xf numFmtId="3" fontId="19" fillId="37" borderId="39" xfId="58" applyNumberFormat="1" applyFont="1" applyFill="1" applyBorder="1" applyAlignment="1">
      <alignment horizontal="center" vertical="center" wrapText="1"/>
      <protection/>
    </xf>
    <xf numFmtId="3" fontId="19" fillId="37" borderId="40" xfId="58" applyNumberFormat="1" applyFont="1" applyFill="1" applyBorder="1" applyAlignment="1">
      <alignment horizontal="center" vertical="center" wrapText="1"/>
      <protection/>
    </xf>
    <xf numFmtId="3" fontId="19" fillId="37" borderId="41" xfId="58" applyNumberFormat="1" applyFont="1" applyFill="1" applyBorder="1" applyAlignment="1">
      <alignment horizontal="center" vertical="center" wrapText="1"/>
      <protection/>
    </xf>
    <xf numFmtId="3" fontId="20" fillId="37" borderId="42" xfId="58" applyNumberFormat="1" applyFont="1" applyFill="1" applyBorder="1" applyAlignment="1">
      <alignment horizontal="center" vertical="center" wrapText="1"/>
      <protection/>
    </xf>
    <xf numFmtId="3" fontId="20" fillId="37" borderId="43" xfId="58" applyNumberFormat="1" applyFont="1" applyFill="1" applyBorder="1" applyAlignment="1">
      <alignment horizontal="center" vertical="center" wrapText="1"/>
      <protection/>
    </xf>
    <xf numFmtId="3" fontId="19" fillId="37" borderId="38" xfId="58" applyNumberFormat="1" applyFont="1" applyFill="1" applyBorder="1" applyAlignment="1">
      <alignment horizontal="center" vertical="center" wrapText="1"/>
      <protection/>
    </xf>
    <xf numFmtId="3" fontId="19" fillId="37" borderId="44" xfId="58" applyNumberFormat="1" applyFont="1" applyFill="1" applyBorder="1" applyAlignment="1">
      <alignment horizontal="center" wrapText="1"/>
      <protection/>
    </xf>
    <xf numFmtId="3" fontId="19" fillId="37" borderId="45" xfId="58" applyNumberFormat="1" applyFont="1" applyFill="1" applyBorder="1" applyAlignment="1">
      <alignment horizontal="center" vertical="center" wrapText="1"/>
      <protection/>
    </xf>
    <xf numFmtId="164" fontId="19" fillId="37" borderId="38" xfId="58" applyNumberFormat="1" applyFont="1" applyFill="1" applyBorder="1" applyAlignment="1">
      <alignment horizontal="center" vertical="center" wrapText="1"/>
      <protection/>
    </xf>
    <xf numFmtId="164" fontId="19" fillId="37" borderId="39" xfId="58" applyNumberFormat="1" applyFont="1" applyFill="1" applyBorder="1" applyAlignment="1">
      <alignment horizontal="center" vertical="center" wrapText="1"/>
      <protection/>
    </xf>
    <xf numFmtId="0" fontId="20" fillId="37" borderId="46" xfId="58" applyFont="1" applyFill="1" applyBorder="1" applyAlignment="1">
      <alignment horizontal="center" vertical="center" wrapText="1"/>
      <protection/>
    </xf>
    <xf numFmtId="164" fontId="19" fillId="37" borderId="45" xfId="58" applyNumberFormat="1" applyFont="1" applyFill="1" applyBorder="1" applyAlignment="1">
      <alignment horizontal="center" vertical="center" wrapText="1"/>
      <protection/>
    </xf>
    <xf numFmtId="0" fontId="19" fillId="37" borderId="41" xfId="58" applyFont="1" applyFill="1" applyBorder="1" applyAlignment="1">
      <alignment horizontal="center" vertical="center" wrapText="1"/>
      <protection/>
    </xf>
    <xf numFmtId="3" fontId="20" fillId="37" borderId="46" xfId="58" applyNumberFormat="1" applyFont="1" applyFill="1" applyBorder="1" applyAlignment="1">
      <alignment horizontal="center" vertical="center" wrapText="1"/>
      <protection/>
    </xf>
    <xf numFmtId="3" fontId="19" fillId="37" borderId="47" xfId="58" applyNumberFormat="1" applyFont="1" applyFill="1" applyBorder="1" applyAlignment="1">
      <alignment horizontal="center" vertical="center" wrapText="1"/>
      <protection/>
    </xf>
    <xf numFmtId="3" fontId="21" fillId="37" borderId="46" xfId="58" applyNumberFormat="1" applyFont="1" applyFill="1" applyBorder="1" applyAlignment="1">
      <alignment horizontal="center" vertical="center" wrapText="1"/>
      <protection/>
    </xf>
    <xf numFmtId="0" fontId="19" fillId="37" borderId="45" xfId="58" applyFont="1" applyFill="1" applyBorder="1" applyAlignment="1">
      <alignment horizontal="center" vertical="center" wrapText="1"/>
      <protection/>
    </xf>
    <xf numFmtId="0" fontId="20" fillId="37" borderId="45" xfId="58" applyFont="1" applyFill="1" applyBorder="1" applyAlignment="1">
      <alignment horizontal="center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165" fontId="19" fillId="37" borderId="45" xfId="58" applyNumberFormat="1" applyFont="1" applyFill="1" applyBorder="1" applyAlignment="1">
      <alignment horizontal="center" vertical="center" wrapText="1"/>
      <protection/>
    </xf>
    <xf numFmtId="164" fontId="19" fillId="37" borderId="47" xfId="58" applyNumberFormat="1" applyFont="1" applyFill="1" applyBorder="1" applyAlignment="1">
      <alignment horizontal="center" vertical="center" wrapText="1"/>
      <protection/>
    </xf>
    <xf numFmtId="3" fontId="19" fillId="0" borderId="45" xfId="58" applyNumberFormat="1" applyFont="1" applyFill="1" applyBorder="1" applyAlignment="1">
      <alignment horizontal="center" vertical="center" wrapText="1"/>
      <protection/>
    </xf>
    <xf numFmtId="0" fontId="19" fillId="37" borderId="47" xfId="58" applyFont="1" applyFill="1" applyBorder="1" applyAlignment="1">
      <alignment horizontal="center" vertical="center" wrapText="1"/>
      <protection/>
    </xf>
    <xf numFmtId="0" fontId="20" fillId="37" borderId="48" xfId="58" applyFont="1" applyFill="1" applyBorder="1" applyAlignment="1">
      <alignment wrapText="1"/>
      <protection/>
    </xf>
    <xf numFmtId="0" fontId="19" fillId="37" borderId="49" xfId="58" applyFont="1" applyFill="1" applyBorder="1" applyAlignment="1">
      <alignment wrapText="1"/>
      <protection/>
    </xf>
    <xf numFmtId="0" fontId="19" fillId="0" borderId="50" xfId="0" applyFont="1" applyBorder="1" applyAlignment="1">
      <alignment wrapText="1"/>
    </xf>
    <xf numFmtId="0" fontId="19" fillId="37" borderId="50" xfId="58" applyFont="1" applyFill="1" applyBorder="1" applyAlignment="1">
      <alignment vertical="center" wrapText="1"/>
      <protection/>
    </xf>
    <xf numFmtId="49" fontId="19" fillId="37" borderId="50" xfId="58" applyNumberFormat="1" applyFont="1" applyFill="1" applyBorder="1" applyAlignment="1">
      <alignment wrapText="1"/>
      <protection/>
    </xf>
    <xf numFmtId="49" fontId="19" fillId="37" borderId="50" xfId="58" applyNumberFormat="1" applyFont="1" applyFill="1" applyBorder="1" applyAlignment="1">
      <alignment vertical="center" wrapText="1"/>
      <protection/>
    </xf>
    <xf numFmtId="0" fontId="19" fillId="37" borderId="50" xfId="58" applyFont="1" applyFill="1" applyBorder="1" applyAlignment="1">
      <alignment wrapText="1"/>
      <protection/>
    </xf>
    <xf numFmtId="0" fontId="20" fillId="37" borderId="51" xfId="58" applyFont="1" applyFill="1" applyBorder="1" applyAlignment="1">
      <alignment wrapText="1"/>
      <protection/>
    </xf>
    <xf numFmtId="3" fontId="22" fillId="37" borderId="49" xfId="58" applyNumberFormat="1" applyFont="1" applyFill="1" applyBorder="1" applyAlignment="1">
      <alignment wrapText="1"/>
      <protection/>
    </xf>
    <xf numFmtId="0" fontId="19" fillId="37" borderId="49" xfId="58" applyFont="1" applyFill="1" applyBorder="1" applyAlignment="1">
      <alignment vertical="center" wrapText="1"/>
      <protection/>
    </xf>
    <xf numFmtId="49" fontId="19" fillId="37" borderId="49" xfId="58" applyNumberFormat="1" applyFont="1" applyFill="1" applyBorder="1" applyAlignment="1">
      <alignment wrapText="1"/>
      <protection/>
    </xf>
    <xf numFmtId="0" fontId="19" fillId="37" borderId="52" xfId="58" applyFont="1" applyFill="1" applyBorder="1" applyAlignment="1">
      <alignment wrapText="1"/>
      <protection/>
    </xf>
    <xf numFmtId="0" fontId="20" fillId="37" borderId="51" xfId="58" applyFont="1" applyFill="1" applyBorder="1" applyAlignment="1">
      <alignment vertical="center" wrapText="1"/>
      <protection/>
    </xf>
    <xf numFmtId="0" fontId="20" fillId="37" borderId="49" xfId="58" applyFont="1" applyFill="1" applyBorder="1" applyAlignment="1">
      <alignment wrapText="1"/>
      <protection/>
    </xf>
    <xf numFmtId="3" fontId="19" fillId="37" borderId="0" xfId="58" applyNumberFormat="1" applyFont="1" applyFill="1" applyAlignment="1">
      <alignment horizontal="right"/>
      <protection/>
    </xf>
    <xf numFmtId="3" fontId="20" fillId="0" borderId="18" xfId="58" applyNumberFormat="1" applyFont="1" applyFill="1" applyBorder="1" applyAlignment="1">
      <alignment horizontal="center" vertical="center" wrapText="1"/>
      <protection/>
    </xf>
    <xf numFmtId="3" fontId="20" fillId="0" borderId="19" xfId="58" applyNumberFormat="1" applyFont="1" applyFill="1" applyBorder="1" applyAlignment="1">
      <alignment horizontal="center" vertical="center" wrapText="1"/>
      <protection/>
    </xf>
    <xf numFmtId="3" fontId="24" fillId="37" borderId="37" xfId="58" applyNumberFormat="1" applyFont="1" applyFill="1" applyBorder="1" applyAlignment="1">
      <alignment horizontal="center" vertical="center" wrapText="1"/>
      <protection/>
    </xf>
    <xf numFmtId="3" fontId="24" fillId="37" borderId="18" xfId="58" applyNumberFormat="1" applyFont="1" applyFill="1" applyBorder="1" applyAlignment="1">
      <alignment horizontal="center" vertical="center" wrapText="1"/>
      <protection/>
    </xf>
    <xf numFmtId="3" fontId="24" fillId="37" borderId="19" xfId="58" applyNumberFormat="1" applyFont="1" applyFill="1" applyBorder="1" applyAlignment="1">
      <alignment horizontal="center" vertical="center" wrapText="1"/>
      <protection/>
    </xf>
    <xf numFmtId="3" fontId="25" fillId="0" borderId="21" xfId="58" applyNumberFormat="1" applyFont="1" applyFill="1" applyBorder="1" applyAlignment="1">
      <alignment horizontal="center" vertical="center" wrapText="1"/>
      <protection/>
    </xf>
    <xf numFmtId="3" fontId="25" fillId="0" borderId="22" xfId="58" applyNumberFormat="1" applyFont="1" applyFill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3" fontId="25" fillId="37" borderId="24" xfId="58" applyNumberFormat="1" applyFont="1" applyFill="1" applyBorder="1" applyAlignment="1">
      <alignment horizontal="center" vertical="center" wrapText="1"/>
      <protection/>
    </xf>
    <xf numFmtId="3" fontId="25" fillId="37" borderId="25" xfId="58" applyNumberFormat="1" applyFont="1" applyFill="1" applyBorder="1" applyAlignment="1">
      <alignment horizontal="center" vertical="center" wrapText="1"/>
      <protection/>
    </xf>
    <xf numFmtId="3" fontId="25" fillId="37" borderId="23" xfId="58" applyNumberFormat="1" applyFont="1" applyFill="1" applyBorder="1" applyAlignment="1">
      <alignment horizontal="center" vertical="center" wrapText="1"/>
      <protection/>
    </xf>
    <xf numFmtId="3" fontId="25" fillId="37" borderId="26" xfId="58" applyNumberFormat="1" applyFont="1" applyFill="1" applyBorder="1" applyAlignment="1">
      <alignment horizontal="center" vertical="center" wrapText="1"/>
      <protection/>
    </xf>
    <xf numFmtId="3" fontId="25" fillId="37" borderId="27" xfId="58" applyNumberFormat="1" applyFont="1" applyFill="1" applyBorder="1" applyAlignment="1">
      <alignment horizontal="center" vertical="center" wrapText="1"/>
      <protection/>
    </xf>
    <xf numFmtId="3" fontId="24" fillId="0" borderId="18" xfId="58" applyNumberFormat="1" applyFont="1" applyFill="1" applyBorder="1" applyAlignment="1">
      <alignment horizontal="center" vertical="center" wrapText="1"/>
      <protection/>
    </xf>
    <xf numFmtId="0" fontId="19" fillId="37" borderId="53" xfId="58" applyFont="1" applyFill="1" applyBorder="1" applyAlignment="1">
      <alignment wrapText="1"/>
      <protection/>
    </xf>
    <xf numFmtId="0" fontId="0" fillId="0" borderId="53" xfId="0" applyBorder="1" applyAlignment="1">
      <alignment wrapText="1"/>
    </xf>
    <xf numFmtId="0" fontId="20" fillId="37" borderId="54" xfId="58" applyFont="1" applyFill="1" applyBorder="1" applyAlignment="1">
      <alignment horizontal="center" vertical="top" wrapText="1"/>
      <protection/>
    </xf>
    <xf numFmtId="0" fontId="20" fillId="37" borderId="55" xfId="58" applyFont="1" applyFill="1" applyBorder="1" applyAlignment="1">
      <alignment horizontal="center" vertical="top" wrapText="1"/>
      <protection/>
    </xf>
    <xf numFmtId="0" fontId="20" fillId="37" borderId="56" xfId="58" applyFont="1" applyFill="1" applyBorder="1" applyAlignment="1">
      <alignment horizontal="center" vertical="top" wrapText="1"/>
      <protection/>
    </xf>
    <xf numFmtId="0" fontId="20" fillId="37" borderId="0" xfId="58" applyFont="1" applyFill="1" applyAlignment="1">
      <alignment horizontal="center" wrapText="1"/>
      <protection/>
    </xf>
    <xf numFmtId="0" fontId="20" fillId="37" borderId="57" xfId="58" applyFont="1" applyFill="1" applyBorder="1" applyAlignment="1">
      <alignment horizontal="center" vertical="top" wrapText="1"/>
      <protection/>
    </xf>
    <xf numFmtId="0" fontId="20" fillId="37" borderId="58" xfId="58" applyFont="1" applyFill="1" applyBorder="1" applyAlignment="1">
      <alignment horizontal="center" vertical="top" wrapText="1"/>
      <protection/>
    </xf>
    <xf numFmtId="0" fontId="20" fillId="37" borderId="59" xfId="58" applyFont="1" applyFill="1" applyBorder="1" applyAlignment="1">
      <alignment horizontal="center" vertical="top" wrapText="1"/>
      <protection/>
    </xf>
    <xf numFmtId="0" fontId="20" fillId="37" borderId="53" xfId="58" applyFont="1" applyFill="1" applyBorder="1" applyAlignment="1">
      <alignment horizontal="center" vertical="top" wrapText="1"/>
      <protection/>
    </xf>
    <xf numFmtId="0" fontId="20" fillId="37" borderId="60" xfId="58" applyFont="1" applyFill="1" applyBorder="1" applyAlignment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Данные (редактируемые)" xfId="44"/>
    <cellStyle name="Данные (только для чтения)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 показателя [печать]" xfId="52"/>
    <cellStyle name="Итог" xfId="53"/>
    <cellStyle name="Контрольная ячейка" xfId="54"/>
    <cellStyle name="Название" xfId="55"/>
    <cellStyle name="Нейтральный" xfId="56"/>
    <cellStyle name="Обычный 13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  <cellStyle name="Элементы осей [печать]" xfId="71"/>
    <cellStyle name="㼿‿‿㼿㼿㼿?" xfId="72"/>
    <cellStyle name="㼿㼿" xfId="73"/>
    <cellStyle name="㼿㼿 " xfId="74"/>
    <cellStyle name="㼿㼿?" xfId="75"/>
    <cellStyle name="㼿㼿‿㼿㼿㼿㼿㼿㼿㼿" xfId="76"/>
    <cellStyle name="㼿㼿㼿" xfId="77"/>
    <cellStyle name="㼿㼿㼿?" xfId="78"/>
    <cellStyle name="㼿㼿㼿㼿" xfId="79"/>
    <cellStyle name="㼿㼿㼿㼿?" xfId="80"/>
    <cellStyle name="㼿㼿㼿㼿‿?" xfId="81"/>
    <cellStyle name="㼿㼿㼿㼿‿㼿㼿㼿" xfId="82"/>
    <cellStyle name="㼿㼿㼿㼿㼿" xfId="83"/>
    <cellStyle name="㼿㼿㼿㼿㼿?" xfId="84"/>
    <cellStyle name="㼿㼿㼿㼿㼿‿㼿㼿㼿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utilina\AppData\Local\Temp\&#1043;&#1086;&#1088;&#1086;&#1076;&#1072;%20&#1080;%20&#1088;&#1072;&#1081;&#1086;&#1085;&#1099;\&#1057;&#1086;&#1088;&#1090;&#1072;&#1074;&#1072;&#1083;&#1072;\&#1055;&#1072;&#1089;&#1087;&#1086;&#1088;&#1090;%20&#1088;&#1072;&#1081;&#1086;&#1085;&#1072;\2017%20&#1075;&#1086;&#1076;\&#1050;&#1086;&#1087;&#1080;&#1103;%20&#1055;&#1072;&#1089;&#1087;&#1086;&#1088;&#1090;%202017%20-%20&#1057;&#1086;&#1088;&#1090;&#1072;&#1074;&#1072;&#1083;&#1072;%20(&#1088;&#1072;&#1081;&#1086;&#1085;)%20&#1103;&#1085;&#1074;&#1072;&#1088;&#1100;%20-%2025.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"/>
      <sheetName val="сортавала"/>
      <sheetName val="бюджет округа (района) "/>
      <sheetName val="бюджет района без целевых"/>
      <sheetName val="02"/>
      <sheetName val="02 (2)"/>
      <sheetName val="02 (3)"/>
      <sheetName val="бюджеты поселений (свод)"/>
      <sheetName val="бюджет поселения"/>
      <sheetName val="ПРОГНОЗ ДОХОДЫ"/>
    </sheetNames>
    <sheetDataSet>
      <sheetData sheetId="3">
        <row r="13">
          <cell r="A13" t="str">
            <v>- единый налог на вмененный доход</v>
          </cell>
        </row>
        <row r="14">
          <cell r="A14" t="str">
            <v>- единый сельскохозяйственный налог </v>
          </cell>
        </row>
        <row r="17">
          <cell r="A17" t="str">
            <v>- налог, взим. в связи с примен.патентн. системы</v>
          </cell>
        </row>
        <row r="18">
          <cell r="A18" t="str">
            <v>- госпошлина</v>
          </cell>
        </row>
        <row r="19">
          <cell r="A19" t="str">
            <v>- акцизы на нефтепродукты</v>
          </cell>
        </row>
        <row r="20">
          <cell r="A20" t="str">
            <v>- доходы от использования имущества</v>
          </cell>
        </row>
        <row r="22">
          <cell r="A22" t="str">
            <v>- плата за негат.возд.на окр.среду</v>
          </cell>
        </row>
        <row r="23">
          <cell r="A23" t="str">
            <v>- доходы от оказания платных услуг</v>
          </cell>
        </row>
        <row r="26">
          <cell r="A26" t="str">
            <v>- штрафы, санкции, возмещение ущерба</v>
          </cell>
        </row>
        <row r="27">
          <cell r="A27" t="str">
            <v>- прочие неналоговые доходы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85"/>
  <sheetViews>
    <sheetView tabSelected="1" view="pageBreakPreview" zoomScale="91" zoomScaleSheetLayoutView="91"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2" sqref="I72"/>
    </sheetView>
  </sheetViews>
  <sheetFormatPr defaultColWidth="9.140625" defaultRowHeight="15"/>
  <cols>
    <col min="1" max="1" width="31.140625" style="1" customWidth="1"/>
    <col min="2" max="13" width="11.28125" style="1" customWidth="1"/>
    <col min="14" max="16384" width="9.140625" style="1" customWidth="1"/>
  </cols>
  <sheetData>
    <row r="1" spans="1:13" ht="15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75" customHeight="1">
      <c r="A2" s="107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3:13" ht="16.5" thickBot="1">
      <c r="C3" s="8"/>
      <c r="D3" s="8"/>
      <c r="E3" s="8"/>
      <c r="F3" s="8"/>
      <c r="G3" s="8"/>
      <c r="H3" s="8"/>
      <c r="I3" s="8"/>
      <c r="J3" s="8"/>
      <c r="K3" s="8"/>
      <c r="L3" s="8"/>
      <c r="M3" s="86" t="s">
        <v>65</v>
      </c>
    </row>
    <row r="4" spans="1:13" ht="33" customHeight="1">
      <c r="A4" s="108" t="s">
        <v>1</v>
      </c>
      <c r="B4" s="110" t="s">
        <v>69</v>
      </c>
      <c r="C4" s="111"/>
      <c r="D4" s="112"/>
      <c r="E4" s="110" t="s">
        <v>68</v>
      </c>
      <c r="F4" s="111"/>
      <c r="G4" s="112"/>
      <c r="H4" s="104" t="s">
        <v>66</v>
      </c>
      <c r="I4" s="105"/>
      <c r="J4" s="106"/>
      <c r="K4" s="104" t="s">
        <v>64</v>
      </c>
      <c r="L4" s="105"/>
      <c r="M4" s="106"/>
    </row>
    <row r="5" spans="1:13" ht="51" customHeight="1" thickBot="1">
      <c r="A5" s="109"/>
      <c r="B5" s="44" t="s">
        <v>63</v>
      </c>
      <c r="C5" s="43" t="s">
        <v>61</v>
      </c>
      <c r="D5" s="45" t="s">
        <v>62</v>
      </c>
      <c r="E5" s="44" t="s">
        <v>63</v>
      </c>
      <c r="F5" s="43" t="s">
        <v>61</v>
      </c>
      <c r="G5" s="45" t="s">
        <v>62</v>
      </c>
      <c r="H5" s="44" t="s">
        <v>63</v>
      </c>
      <c r="I5" s="43" t="s">
        <v>61</v>
      </c>
      <c r="J5" s="45" t="s">
        <v>62</v>
      </c>
      <c r="K5" s="44" t="s">
        <v>63</v>
      </c>
      <c r="L5" s="43" t="s">
        <v>61</v>
      </c>
      <c r="M5" s="45" t="s">
        <v>62</v>
      </c>
    </row>
    <row r="6" spans="1:13" s="4" customFormat="1" ht="15.75">
      <c r="A6" s="72" t="s">
        <v>2</v>
      </c>
      <c r="B6" s="46">
        <v>426528</v>
      </c>
      <c r="C6" s="2">
        <v>255865</v>
      </c>
      <c r="D6" s="3">
        <v>170664</v>
      </c>
      <c r="E6" s="46">
        <v>475017.9</v>
      </c>
      <c r="F6" s="90">
        <v>279629</v>
      </c>
      <c r="G6" s="91">
        <v>195389</v>
      </c>
      <c r="H6" s="89"/>
      <c r="I6" s="90"/>
      <c r="J6" s="3"/>
      <c r="K6" s="89">
        <f>E6+H6</f>
        <v>475017.9</v>
      </c>
      <c r="L6" s="90">
        <f>F6+I6</f>
        <v>279629</v>
      </c>
      <c r="M6" s="91">
        <f>G6+J6</f>
        <v>195389</v>
      </c>
    </row>
    <row r="7" spans="1:13" s="4" customFormat="1" ht="15.75">
      <c r="A7" s="72" t="s">
        <v>3</v>
      </c>
      <c r="B7" s="46">
        <v>255865</v>
      </c>
      <c r="C7" s="87">
        <v>255865</v>
      </c>
      <c r="D7" s="88"/>
      <c r="E7" s="46">
        <v>279629</v>
      </c>
      <c r="F7" s="101">
        <v>279629</v>
      </c>
      <c r="G7" s="91">
        <v>0</v>
      </c>
      <c r="H7" s="89"/>
      <c r="I7" s="89"/>
      <c r="J7" s="3"/>
      <c r="K7" s="89">
        <f aca="true" t="shared" si="0" ref="K7:K30">E7+H7</f>
        <v>279629</v>
      </c>
      <c r="L7" s="90">
        <f aca="true" t="shared" si="1" ref="L7:L70">F7+I7</f>
        <v>279629</v>
      </c>
      <c r="M7" s="91">
        <f aca="true" t="shared" si="2" ref="M7:M70">G7+J7</f>
        <v>0</v>
      </c>
    </row>
    <row r="8" spans="1:13" s="4" customFormat="1" ht="15.75">
      <c r="A8" s="72" t="s">
        <v>4</v>
      </c>
      <c r="B8" s="3">
        <v>170664</v>
      </c>
      <c r="C8" s="87"/>
      <c r="D8" s="3">
        <f>B9+B27+B28+B29+B30</f>
        <v>170664</v>
      </c>
      <c r="E8" s="46">
        <v>189271</v>
      </c>
      <c r="F8" s="87">
        <v>0</v>
      </c>
      <c r="G8" s="3">
        <v>189271</v>
      </c>
      <c r="H8" s="46"/>
      <c r="I8" s="87"/>
      <c r="J8" s="46"/>
      <c r="K8" s="89">
        <f t="shared" si="0"/>
        <v>189271</v>
      </c>
      <c r="L8" s="90">
        <f t="shared" si="1"/>
        <v>0</v>
      </c>
      <c r="M8" s="91">
        <f t="shared" si="2"/>
        <v>189271</v>
      </c>
    </row>
    <row r="9" spans="1:13" ht="30.75" customHeight="1">
      <c r="A9" s="73" t="s">
        <v>5</v>
      </c>
      <c r="B9" s="70">
        <v>114049</v>
      </c>
      <c r="C9" s="42"/>
      <c r="D9" s="48"/>
      <c r="E9" s="47">
        <v>126408</v>
      </c>
      <c r="F9" s="42">
        <v>0</v>
      </c>
      <c r="G9" s="48">
        <v>126408</v>
      </c>
      <c r="H9" s="47"/>
      <c r="I9" s="42"/>
      <c r="J9" s="48"/>
      <c r="K9" s="89">
        <f t="shared" si="0"/>
        <v>126408</v>
      </c>
      <c r="L9" s="92">
        <f t="shared" si="1"/>
        <v>0</v>
      </c>
      <c r="M9" s="93">
        <f t="shared" si="2"/>
        <v>126408</v>
      </c>
    </row>
    <row r="10" spans="1:13" s="10" customFormat="1" ht="33.75" customHeight="1">
      <c r="A10" s="74" t="s">
        <v>6</v>
      </c>
      <c r="B10" s="67">
        <v>76732</v>
      </c>
      <c r="C10" s="9"/>
      <c r="D10" s="48"/>
      <c r="E10" s="67">
        <v>91328</v>
      </c>
      <c r="F10" s="9">
        <v>0</v>
      </c>
      <c r="G10" s="48">
        <v>91328</v>
      </c>
      <c r="H10" s="67"/>
      <c r="I10" s="9"/>
      <c r="J10" s="48"/>
      <c r="K10" s="89">
        <f t="shared" si="0"/>
        <v>91328</v>
      </c>
      <c r="L10" s="94">
        <f t="shared" si="1"/>
        <v>0</v>
      </c>
      <c r="M10" s="95">
        <f t="shared" si="2"/>
        <v>91328</v>
      </c>
    </row>
    <row r="11" spans="1:13" ht="12" customHeight="1" hidden="1">
      <c r="A11" s="73"/>
      <c r="B11" s="49"/>
      <c r="C11" s="11"/>
      <c r="D11" s="48"/>
      <c r="E11" s="49">
        <v>0</v>
      </c>
      <c r="F11" s="11">
        <v>0</v>
      </c>
      <c r="G11" s="48">
        <v>0</v>
      </c>
      <c r="H11" s="49"/>
      <c r="I11" s="11"/>
      <c r="J11" s="48"/>
      <c r="K11" s="89">
        <f t="shared" si="0"/>
        <v>0</v>
      </c>
      <c r="L11" s="96">
        <f t="shared" si="1"/>
        <v>0</v>
      </c>
      <c r="M11" s="97">
        <f t="shared" si="2"/>
        <v>0</v>
      </c>
    </row>
    <row r="12" spans="1:13" ht="18.75" customHeight="1" hidden="1">
      <c r="A12" s="73" t="s">
        <v>7</v>
      </c>
      <c r="B12" s="49"/>
      <c r="C12" s="13"/>
      <c r="D12" s="48"/>
      <c r="E12" s="50">
        <v>0</v>
      </c>
      <c r="F12" s="13">
        <v>0</v>
      </c>
      <c r="G12" s="48">
        <v>0</v>
      </c>
      <c r="H12" s="50"/>
      <c r="I12" s="13"/>
      <c r="J12" s="48"/>
      <c r="K12" s="89">
        <f t="shared" si="0"/>
        <v>0</v>
      </c>
      <c r="L12" s="98">
        <f t="shared" si="1"/>
        <v>0</v>
      </c>
      <c r="M12" s="97">
        <f t="shared" si="2"/>
        <v>0</v>
      </c>
    </row>
    <row r="13" spans="1:13" ht="27.75" customHeight="1" hidden="1">
      <c r="A13" s="75" t="s">
        <v>8</v>
      </c>
      <c r="B13" s="49">
        <v>0</v>
      </c>
      <c r="C13" s="13"/>
      <c r="D13" s="48"/>
      <c r="E13" s="50">
        <v>0</v>
      </c>
      <c r="F13" s="13">
        <v>0</v>
      </c>
      <c r="G13" s="48">
        <v>0</v>
      </c>
      <c r="H13" s="50"/>
      <c r="I13" s="13"/>
      <c r="J13" s="48"/>
      <c r="K13" s="89">
        <f t="shared" si="0"/>
        <v>0</v>
      </c>
      <c r="L13" s="98">
        <f t="shared" si="1"/>
        <v>0</v>
      </c>
      <c r="M13" s="97">
        <f t="shared" si="2"/>
        <v>0</v>
      </c>
    </row>
    <row r="14" spans="1:13" ht="18.75" customHeight="1" hidden="1">
      <c r="A14" s="76" t="str">
        <f>'[1]бюджет района без целевых'!A13</f>
        <v>- единый налог на вмененный доход</v>
      </c>
      <c r="B14" s="49"/>
      <c r="C14" s="13"/>
      <c r="D14" s="48"/>
      <c r="E14" s="50">
        <v>0</v>
      </c>
      <c r="F14" s="13">
        <v>0</v>
      </c>
      <c r="G14" s="48">
        <v>0</v>
      </c>
      <c r="H14" s="50"/>
      <c r="I14" s="13"/>
      <c r="J14" s="48"/>
      <c r="K14" s="89">
        <f t="shared" si="0"/>
        <v>0</v>
      </c>
      <c r="L14" s="98">
        <f t="shared" si="1"/>
        <v>0</v>
      </c>
      <c r="M14" s="97">
        <f t="shared" si="2"/>
        <v>0</v>
      </c>
    </row>
    <row r="15" spans="1:13" ht="27.75" customHeight="1">
      <c r="A15" s="76" t="str">
        <f>'[1]бюджет района без целевых'!A14</f>
        <v>- единый сельскохозяйственный налог </v>
      </c>
      <c r="B15" s="49">
        <v>28</v>
      </c>
      <c r="C15" s="13"/>
      <c r="D15" s="48"/>
      <c r="E15" s="50">
        <v>50</v>
      </c>
      <c r="F15" s="13">
        <v>0</v>
      </c>
      <c r="G15" s="48">
        <v>50</v>
      </c>
      <c r="H15" s="50"/>
      <c r="I15" s="13"/>
      <c r="J15" s="48"/>
      <c r="K15" s="89">
        <f t="shared" si="0"/>
        <v>50</v>
      </c>
      <c r="L15" s="98">
        <f t="shared" si="1"/>
        <v>0</v>
      </c>
      <c r="M15" s="97">
        <f t="shared" si="2"/>
        <v>50</v>
      </c>
    </row>
    <row r="16" spans="1:13" ht="18" customHeight="1">
      <c r="A16" s="76" t="str">
        <f>'[1]бюджет района без целевых'!A17</f>
        <v>- налог, взим. в связи с примен.патентн. системы</v>
      </c>
      <c r="B16" s="49">
        <v>339</v>
      </c>
      <c r="C16" s="13"/>
      <c r="D16" s="48"/>
      <c r="E16" s="50">
        <v>330</v>
      </c>
      <c r="F16" s="13">
        <v>0</v>
      </c>
      <c r="G16" s="48">
        <v>330</v>
      </c>
      <c r="H16" s="50"/>
      <c r="I16" s="13"/>
      <c r="J16" s="48"/>
      <c r="K16" s="89">
        <f>E16+H16</f>
        <v>330</v>
      </c>
      <c r="L16" s="98">
        <f t="shared" si="1"/>
        <v>0</v>
      </c>
      <c r="M16" s="97">
        <f>G16+J16</f>
        <v>330</v>
      </c>
    </row>
    <row r="17" spans="1:13" ht="15.75" customHeight="1">
      <c r="A17" s="76" t="str">
        <f>'[1]бюджет района без целевых'!A18</f>
        <v>- госпошлина</v>
      </c>
      <c r="B17" s="49">
        <v>1925</v>
      </c>
      <c r="C17" s="13"/>
      <c r="D17" s="48"/>
      <c r="E17" s="50">
        <v>1500</v>
      </c>
      <c r="F17" s="13">
        <v>0</v>
      </c>
      <c r="G17" s="48">
        <v>1500</v>
      </c>
      <c r="H17" s="50"/>
      <c r="I17" s="13"/>
      <c r="J17" s="48"/>
      <c r="K17" s="89">
        <f>E17+H17</f>
        <v>1500</v>
      </c>
      <c r="L17" s="98">
        <f t="shared" si="1"/>
        <v>0</v>
      </c>
      <c r="M17" s="97">
        <f>G17+J17</f>
        <v>1500</v>
      </c>
    </row>
    <row r="18" spans="1:13" ht="33.75" customHeight="1" hidden="1">
      <c r="A18" s="76" t="str">
        <f>'[1]бюджет района без целевых'!A19</f>
        <v>- акцизы на нефтепродукты</v>
      </c>
      <c r="B18" s="49">
        <v>0</v>
      </c>
      <c r="C18" s="13"/>
      <c r="D18" s="48"/>
      <c r="E18" s="50">
        <v>0</v>
      </c>
      <c r="F18" s="13">
        <v>0</v>
      </c>
      <c r="G18" s="48">
        <v>0</v>
      </c>
      <c r="H18" s="50"/>
      <c r="I18" s="13"/>
      <c r="J18" s="48"/>
      <c r="K18" s="89">
        <f t="shared" si="0"/>
        <v>0</v>
      </c>
      <c r="L18" s="98">
        <f t="shared" si="1"/>
        <v>0</v>
      </c>
      <c r="M18" s="97">
        <f t="shared" si="2"/>
        <v>0</v>
      </c>
    </row>
    <row r="19" spans="1:13" ht="3" customHeight="1" hidden="1" thickBot="1">
      <c r="A19" s="76" t="str">
        <f>'[1]бюджет района без целевых'!A20</f>
        <v>- доходы от использования имущества</v>
      </c>
      <c r="B19" s="49"/>
      <c r="C19" s="13"/>
      <c r="D19" s="48"/>
      <c r="E19" s="50">
        <v>0</v>
      </c>
      <c r="F19" s="13">
        <v>0</v>
      </c>
      <c r="G19" s="48">
        <v>0</v>
      </c>
      <c r="H19" s="50"/>
      <c r="I19" s="13"/>
      <c r="J19" s="48"/>
      <c r="K19" s="89">
        <f t="shared" si="0"/>
        <v>0</v>
      </c>
      <c r="L19" s="98">
        <f t="shared" si="1"/>
        <v>0</v>
      </c>
      <c r="M19" s="97">
        <f t="shared" si="2"/>
        <v>0</v>
      </c>
    </row>
    <row r="20" spans="1:13" ht="16.5" customHeight="1" hidden="1" thickBot="1">
      <c r="A20" s="76" t="s">
        <v>9</v>
      </c>
      <c r="B20" s="49"/>
      <c r="C20" s="13"/>
      <c r="D20" s="48"/>
      <c r="E20" s="50">
        <v>0</v>
      </c>
      <c r="F20" s="13">
        <v>0</v>
      </c>
      <c r="G20" s="48">
        <v>0</v>
      </c>
      <c r="H20" s="50"/>
      <c r="I20" s="13"/>
      <c r="J20" s="48"/>
      <c r="K20" s="89">
        <f t="shared" si="0"/>
        <v>0</v>
      </c>
      <c r="L20" s="98">
        <f t="shared" si="1"/>
        <v>0</v>
      </c>
      <c r="M20" s="97">
        <f t="shared" si="2"/>
        <v>0</v>
      </c>
    </row>
    <row r="21" spans="1:13" ht="31.5" hidden="1">
      <c r="A21" s="76" t="str">
        <f>'[1]бюджет района без целевых'!A22</f>
        <v>- плата за негат.возд.на окр.среду</v>
      </c>
      <c r="B21" s="49"/>
      <c r="C21" s="13"/>
      <c r="D21" s="48"/>
      <c r="E21" s="50">
        <v>0</v>
      </c>
      <c r="F21" s="13">
        <v>0</v>
      </c>
      <c r="G21" s="48">
        <v>0</v>
      </c>
      <c r="H21" s="50"/>
      <c r="I21" s="13"/>
      <c r="J21" s="48"/>
      <c r="K21" s="89">
        <f t="shared" si="0"/>
        <v>0</v>
      </c>
      <c r="L21" s="98">
        <f t="shared" si="1"/>
        <v>0</v>
      </c>
      <c r="M21" s="97">
        <f t="shared" si="2"/>
        <v>0</v>
      </c>
    </row>
    <row r="22" spans="1:13" ht="23.25" customHeight="1" hidden="1">
      <c r="A22" s="76" t="str">
        <f>'[1]бюджет района без целевых'!A23</f>
        <v>- доходы от оказания платных услуг</v>
      </c>
      <c r="B22" s="49"/>
      <c r="C22" s="13"/>
      <c r="D22" s="48"/>
      <c r="E22" s="50">
        <v>0</v>
      </c>
      <c r="F22" s="13">
        <v>0</v>
      </c>
      <c r="G22" s="48">
        <v>0</v>
      </c>
      <c r="H22" s="50"/>
      <c r="I22" s="13"/>
      <c r="J22" s="48"/>
      <c r="K22" s="89">
        <f t="shared" si="0"/>
        <v>0</v>
      </c>
      <c r="L22" s="98">
        <f t="shared" si="1"/>
        <v>0</v>
      </c>
      <c r="M22" s="97">
        <f t="shared" si="2"/>
        <v>0</v>
      </c>
    </row>
    <row r="23" spans="1:13" ht="15" customHeight="1" hidden="1">
      <c r="A23" s="76" t="s">
        <v>10</v>
      </c>
      <c r="B23" s="49"/>
      <c r="C23" s="13"/>
      <c r="D23" s="48"/>
      <c r="E23" s="50">
        <v>0</v>
      </c>
      <c r="F23" s="13">
        <v>0</v>
      </c>
      <c r="G23" s="48">
        <v>0</v>
      </c>
      <c r="H23" s="50"/>
      <c r="I23" s="13"/>
      <c r="J23" s="48"/>
      <c r="K23" s="89">
        <f t="shared" si="0"/>
        <v>0</v>
      </c>
      <c r="L23" s="98">
        <f t="shared" si="1"/>
        <v>0</v>
      </c>
      <c r="M23" s="97">
        <f t="shared" si="2"/>
        <v>0</v>
      </c>
    </row>
    <row r="24" spans="1:13" ht="0.75" customHeight="1">
      <c r="A24" s="77" t="s">
        <v>11</v>
      </c>
      <c r="B24" s="49"/>
      <c r="C24" s="13"/>
      <c r="D24" s="48"/>
      <c r="E24" s="50">
        <v>0</v>
      </c>
      <c r="F24" s="13">
        <v>0</v>
      </c>
      <c r="G24" s="48">
        <v>0</v>
      </c>
      <c r="H24" s="50"/>
      <c r="I24" s="13"/>
      <c r="J24" s="48"/>
      <c r="K24" s="89">
        <f t="shared" si="0"/>
        <v>0</v>
      </c>
      <c r="L24" s="98">
        <f t="shared" si="1"/>
        <v>0</v>
      </c>
      <c r="M24" s="97">
        <f t="shared" si="2"/>
        <v>0</v>
      </c>
    </row>
    <row r="25" spans="1:13" ht="30" customHeight="1" hidden="1">
      <c r="A25" s="76" t="str">
        <f>'[1]бюджет района без целевых'!A26</f>
        <v>- штрафы, санкции, возмещение ущерба</v>
      </c>
      <c r="B25" s="49"/>
      <c r="C25" s="13"/>
      <c r="D25" s="48"/>
      <c r="E25" s="50">
        <v>0</v>
      </c>
      <c r="F25" s="13">
        <v>0</v>
      </c>
      <c r="G25" s="48">
        <v>0</v>
      </c>
      <c r="H25" s="50"/>
      <c r="I25" s="13"/>
      <c r="J25" s="48"/>
      <c r="K25" s="89">
        <f t="shared" si="0"/>
        <v>0</v>
      </c>
      <c r="L25" s="98">
        <f t="shared" si="1"/>
        <v>0</v>
      </c>
      <c r="M25" s="97">
        <f t="shared" si="2"/>
        <v>0</v>
      </c>
    </row>
    <row r="26" spans="1:13" ht="20.25" customHeight="1">
      <c r="A26" s="76" t="str">
        <f>'[1]бюджет района без целевых'!A27</f>
        <v>- прочие неналоговые доходы</v>
      </c>
      <c r="B26" s="49">
        <v>978</v>
      </c>
      <c r="C26" s="13"/>
      <c r="D26" s="48"/>
      <c r="E26" s="50">
        <v>600</v>
      </c>
      <c r="F26" s="13">
        <v>0</v>
      </c>
      <c r="G26" s="48">
        <v>600</v>
      </c>
      <c r="H26" s="50"/>
      <c r="I26" s="13"/>
      <c r="J26" s="48"/>
      <c r="K26" s="89">
        <f t="shared" si="0"/>
        <v>600</v>
      </c>
      <c r="L26" s="98">
        <f t="shared" si="1"/>
        <v>0</v>
      </c>
      <c r="M26" s="97">
        <f t="shared" si="2"/>
        <v>600</v>
      </c>
    </row>
    <row r="27" spans="1:13" ht="13.5" customHeight="1">
      <c r="A27" s="78" t="s">
        <v>12</v>
      </c>
      <c r="B27" s="49">
        <v>48182</v>
      </c>
      <c r="C27" s="13"/>
      <c r="D27" s="48"/>
      <c r="E27" s="50">
        <v>45432</v>
      </c>
      <c r="F27" s="13">
        <v>0</v>
      </c>
      <c r="G27" s="48">
        <v>45432</v>
      </c>
      <c r="H27" s="50"/>
      <c r="I27" s="13"/>
      <c r="J27" s="48"/>
      <c r="K27" s="89">
        <f t="shared" si="0"/>
        <v>45432</v>
      </c>
      <c r="L27" s="98">
        <f t="shared" si="1"/>
        <v>0</v>
      </c>
      <c r="M27" s="97">
        <f t="shared" si="2"/>
        <v>45432</v>
      </c>
    </row>
    <row r="28" spans="1:13" ht="15.75" customHeight="1">
      <c r="A28" s="78" t="s">
        <v>13</v>
      </c>
      <c r="B28" s="49">
        <v>1728</v>
      </c>
      <c r="C28" s="13"/>
      <c r="D28" s="48"/>
      <c r="E28" s="50">
        <v>1766</v>
      </c>
      <c r="F28" s="13">
        <v>0</v>
      </c>
      <c r="G28" s="48">
        <v>1766</v>
      </c>
      <c r="H28" s="50"/>
      <c r="I28" s="13"/>
      <c r="J28" s="48"/>
      <c r="K28" s="89">
        <f t="shared" si="0"/>
        <v>1766</v>
      </c>
      <c r="L28" s="98">
        <f t="shared" si="1"/>
        <v>0</v>
      </c>
      <c r="M28" s="97">
        <f t="shared" si="2"/>
        <v>1766</v>
      </c>
    </row>
    <row r="29" spans="1:13" ht="15" customHeight="1">
      <c r="A29" s="78" t="s">
        <v>14</v>
      </c>
      <c r="B29" s="49">
        <v>5679</v>
      </c>
      <c r="C29" s="13"/>
      <c r="D29" s="48"/>
      <c r="E29" s="50">
        <v>20793</v>
      </c>
      <c r="F29" s="13">
        <v>0</v>
      </c>
      <c r="G29" s="48">
        <v>20793</v>
      </c>
      <c r="H29" s="50"/>
      <c r="I29" s="13"/>
      <c r="J29" s="48"/>
      <c r="K29" s="89">
        <f t="shared" si="0"/>
        <v>20793</v>
      </c>
      <c r="L29" s="98">
        <f t="shared" si="1"/>
        <v>0</v>
      </c>
      <c r="M29" s="97">
        <f t="shared" si="2"/>
        <v>20793</v>
      </c>
    </row>
    <row r="30" spans="1:13" ht="29.25" customHeight="1" thickBot="1">
      <c r="A30" s="78" t="s">
        <v>60</v>
      </c>
      <c r="B30" s="49">
        <v>1026</v>
      </c>
      <c r="C30" s="14"/>
      <c r="D30" s="48"/>
      <c r="E30" s="51">
        <v>990</v>
      </c>
      <c r="F30" s="14">
        <v>0</v>
      </c>
      <c r="G30" s="48">
        <v>990</v>
      </c>
      <c r="H30" s="51"/>
      <c r="I30" s="14"/>
      <c r="J30" s="48"/>
      <c r="K30" s="89">
        <f t="shared" si="0"/>
        <v>990</v>
      </c>
      <c r="L30" s="99">
        <f t="shared" si="1"/>
        <v>0</v>
      </c>
      <c r="M30" s="100">
        <f t="shared" si="2"/>
        <v>990</v>
      </c>
    </row>
    <row r="31" spans="1:13" s="4" customFormat="1" ht="15.75">
      <c r="A31" s="79" t="s">
        <v>15</v>
      </c>
      <c r="B31" s="52">
        <v>416868</v>
      </c>
      <c r="C31" s="17">
        <v>246387</v>
      </c>
      <c r="D31" s="18">
        <v>170481</v>
      </c>
      <c r="E31" s="52">
        <v>494192.9</v>
      </c>
      <c r="F31" s="17">
        <v>279629</v>
      </c>
      <c r="G31" s="18">
        <v>214564</v>
      </c>
      <c r="H31" s="52"/>
      <c r="I31" s="17"/>
      <c r="J31" s="18"/>
      <c r="K31" s="52">
        <f aca="true" t="shared" si="3" ref="K31:K70">E31+H31</f>
        <v>494192.9</v>
      </c>
      <c r="L31" s="17">
        <f t="shared" si="1"/>
        <v>279629</v>
      </c>
      <c r="M31" s="18">
        <f t="shared" si="2"/>
        <v>214564</v>
      </c>
    </row>
    <row r="32" spans="1:13" s="4" customFormat="1" ht="38.25" customHeight="1">
      <c r="A32" s="72" t="s">
        <v>16</v>
      </c>
      <c r="B32" s="53">
        <v>246387</v>
      </c>
      <c r="C32" s="19"/>
      <c r="D32" s="3"/>
      <c r="E32" s="53">
        <v>279629</v>
      </c>
      <c r="F32" s="19">
        <v>279629</v>
      </c>
      <c r="G32" s="3">
        <v>0</v>
      </c>
      <c r="H32" s="89"/>
      <c r="I32" s="89"/>
      <c r="J32" s="3"/>
      <c r="K32" s="53">
        <f t="shared" si="3"/>
        <v>279629</v>
      </c>
      <c r="L32" s="19">
        <f t="shared" si="1"/>
        <v>279629</v>
      </c>
      <c r="M32" s="3">
        <f t="shared" si="2"/>
        <v>0</v>
      </c>
    </row>
    <row r="33" spans="1:13" s="4" customFormat="1" ht="30" customHeight="1">
      <c r="A33" s="72" t="s">
        <v>17</v>
      </c>
      <c r="B33" s="46">
        <f>B31-B32</f>
        <v>170481</v>
      </c>
      <c r="C33" s="19"/>
      <c r="D33" s="3">
        <v>170481</v>
      </c>
      <c r="E33" s="46">
        <v>214563.90000000002</v>
      </c>
      <c r="F33" s="19">
        <v>0</v>
      </c>
      <c r="G33" s="3">
        <v>214564</v>
      </c>
      <c r="H33" s="3"/>
      <c r="I33" s="19"/>
      <c r="J33" s="3"/>
      <c r="K33" s="53">
        <f t="shared" si="3"/>
        <v>214563.90000000002</v>
      </c>
      <c r="L33" s="19">
        <f t="shared" si="1"/>
        <v>0</v>
      </c>
      <c r="M33" s="3">
        <f t="shared" si="2"/>
        <v>214564</v>
      </c>
    </row>
    <row r="34" spans="1:13" ht="15.75" customHeight="1">
      <c r="A34" s="73" t="s">
        <v>18</v>
      </c>
      <c r="B34" s="54"/>
      <c r="C34" s="6"/>
      <c r="D34" s="7"/>
      <c r="E34" s="54">
        <v>0</v>
      </c>
      <c r="F34" s="6">
        <v>0</v>
      </c>
      <c r="G34" s="7">
        <v>0</v>
      </c>
      <c r="H34" s="54"/>
      <c r="I34" s="6"/>
      <c r="J34" s="7"/>
      <c r="K34" s="54">
        <f t="shared" si="3"/>
        <v>0</v>
      </c>
      <c r="L34" s="6">
        <f t="shared" si="1"/>
        <v>0</v>
      </c>
      <c r="M34" s="7">
        <f t="shared" si="2"/>
        <v>0</v>
      </c>
    </row>
    <row r="35" spans="1:13" ht="33" customHeight="1">
      <c r="A35" s="73" t="s">
        <v>19</v>
      </c>
      <c r="B35" s="6">
        <f>SUM(B36:B38)</f>
        <v>80273</v>
      </c>
      <c r="C35" s="6">
        <v>0</v>
      </c>
      <c r="D35" s="3">
        <f aca="true" t="shared" si="4" ref="D35:D45">B35</f>
        <v>80273</v>
      </c>
      <c r="E35" s="6">
        <v>104228</v>
      </c>
      <c r="F35" s="6">
        <v>0</v>
      </c>
      <c r="G35" s="3">
        <v>104228</v>
      </c>
      <c r="H35" s="56"/>
      <c r="I35" s="6"/>
      <c r="J35" s="3"/>
      <c r="K35" s="54">
        <f t="shared" si="3"/>
        <v>104228</v>
      </c>
      <c r="L35" s="6">
        <f t="shared" si="1"/>
        <v>0</v>
      </c>
      <c r="M35" s="7">
        <f t="shared" si="2"/>
        <v>104228</v>
      </c>
    </row>
    <row r="36" spans="1:13" ht="18.75" customHeight="1">
      <c r="A36" s="80" t="s">
        <v>20</v>
      </c>
      <c r="B36" s="56">
        <v>32237</v>
      </c>
      <c r="C36" s="6"/>
      <c r="D36" s="3">
        <f t="shared" si="4"/>
        <v>32237</v>
      </c>
      <c r="E36" s="56">
        <v>45502</v>
      </c>
      <c r="F36" s="6">
        <v>0</v>
      </c>
      <c r="G36" s="3">
        <v>45502</v>
      </c>
      <c r="H36" s="56"/>
      <c r="I36" s="6"/>
      <c r="J36" s="3"/>
      <c r="K36" s="54">
        <f t="shared" si="3"/>
        <v>45502</v>
      </c>
      <c r="L36" s="6">
        <f t="shared" si="1"/>
        <v>0</v>
      </c>
      <c r="M36" s="7">
        <f t="shared" si="2"/>
        <v>45502</v>
      </c>
    </row>
    <row r="37" spans="1:13" ht="15.75" customHeight="1">
      <c r="A37" s="80" t="s">
        <v>21</v>
      </c>
      <c r="B37" s="56">
        <v>30394</v>
      </c>
      <c r="C37" s="20"/>
      <c r="D37" s="3">
        <f t="shared" si="4"/>
        <v>30394</v>
      </c>
      <c r="E37" s="56">
        <v>35066</v>
      </c>
      <c r="F37" s="20">
        <v>0</v>
      </c>
      <c r="G37" s="3">
        <v>35066</v>
      </c>
      <c r="H37" s="56"/>
      <c r="I37" s="20"/>
      <c r="J37" s="3"/>
      <c r="K37" s="55">
        <f t="shared" si="3"/>
        <v>35066</v>
      </c>
      <c r="L37" s="20">
        <f t="shared" si="1"/>
        <v>0</v>
      </c>
      <c r="M37" s="21">
        <f t="shared" si="2"/>
        <v>35066</v>
      </c>
    </row>
    <row r="38" spans="1:13" ht="25.5" customHeight="1">
      <c r="A38" s="80" t="s">
        <v>22</v>
      </c>
      <c r="B38" s="6">
        <v>17642</v>
      </c>
      <c r="C38" s="6"/>
      <c r="D38" s="3">
        <f t="shared" si="4"/>
        <v>17642</v>
      </c>
      <c r="E38" s="56">
        <v>23660</v>
      </c>
      <c r="F38" s="6">
        <v>0</v>
      </c>
      <c r="G38" s="3">
        <v>23660</v>
      </c>
      <c r="H38" s="56"/>
      <c r="I38" s="6"/>
      <c r="J38" s="3"/>
      <c r="K38" s="54">
        <f t="shared" si="3"/>
        <v>23660</v>
      </c>
      <c r="L38" s="6">
        <f t="shared" si="1"/>
        <v>0</v>
      </c>
      <c r="M38" s="7">
        <f t="shared" si="2"/>
        <v>23660</v>
      </c>
    </row>
    <row r="39" spans="1:13" ht="21" customHeight="1">
      <c r="A39" s="81" t="s">
        <v>23</v>
      </c>
      <c r="B39" s="6">
        <v>39220</v>
      </c>
      <c r="C39" s="6"/>
      <c r="D39" s="3">
        <f t="shared" si="4"/>
        <v>39220</v>
      </c>
      <c r="E39" s="56">
        <v>49095</v>
      </c>
      <c r="F39" s="6">
        <v>0</v>
      </c>
      <c r="G39" s="3">
        <v>49095</v>
      </c>
      <c r="H39" s="56"/>
      <c r="I39" s="6"/>
      <c r="J39" s="3"/>
      <c r="K39" s="54">
        <f t="shared" si="3"/>
        <v>49095</v>
      </c>
      <c r="L39" s="6">
        <f t="shared" si="1"/>
        <v>0</v>
      </c>
      <c r="M39" s="7">
        <f t="shared" si="2"/>
        <v>49095</v>
      </c>
    </row>
    <row r="40" spans="1:13" ht="15.75">
      <c r="A40" s="73" t="s">
        <v>24</v>
      </c>
      <c r="B40" s="6">
        <v>7224</v>
      </c>
      <c r="C40" s="6"/>
      <c r="D40" s="3">
        <f t="shared" si="4"/>
        <v>7224</v>
      </c>
      <c r="E40" s="56">
        <v>3766</v>
      </c>
      <c r="F40" s="6">
        <v>0</v>
      </c>
      <c r="G40" s="3">
        <v>3766</v>
      </c>
      <c r="H40" s="56"/>
      <c r="I40" s="6"/>
      <c r="J40" s="3"/>
      <c r="K40" s="54">
        <f t="shared" si="3"/>
        <v>3766</v>
      </c>
      <c r="L40" s="6">
        <f t="shared" si="1"/>
        <v>0</v>
      </c>
      <c r="M40" s="7">
        <f t="shared" si="2"/>
        <v>3766</v>
      </c>
    </row>
    <row r="41" spans="1:13" ht="19.5" customHeight="1" hidden="1">
      <c r="A41" s="73" t="s">
        <v>24</v>
      </c>
      <c r="B41" s="56"/>
      <c r="C41" s="6"/>
      <c r="D41" s="3">
        <f t="shared" si="4"/>
        <v>0</v>
      </c>
      <c r="E41" s="56">
        <v>0</v>
      </c>
      <c r="F41" s="6">
        <v>0</v>
      </c>
      <c r="G41" s="3">
        <v>0</v>
      </c>
      <c r="H41" s="56"/>
      <c r="I41" s="6"/>
      <c r="J41" s="3"/>
      <c r="K41" s="54">
        <f t="shared" si="3"/>
        <v>0</v>
      </c>
      <c r="L41" s="6">
        <f t="shared" si="1"/>
        <v>0</v>
      </c>
      <c r="M41" s="7">
        <f t="shared" si="2"/>
        <v>0</v>
      </c>
    </row>
    <row r="42" spans="1:13" ht="15.75">
      <c r="A42" s="73" t="s">
        <v>25</v>
      </c>
      <c r="B42" s="56">
        <v>2189</v>
      </c>
      <c r="C42" s="6"/>
      <c r="D42" s="3">
        <f t="shared" si="4"/>
        <v>2189</v>
      </c>
      <c r="E42" s="56">
        <v>2600</v>
      </c>
      <c r="F42" s="6">
        <v>0</v>
      </c>
      <c r="G42" s="3">
        <v>2600</v>
      </c>
      <c r="H42" s="56"/>
      <c r="I42" s="6"/>
      <c r="J42" s="3"/>
      <c r="K42" s="54">
        <f t="shared" si="3"/>
        <v>2600</v>
      </c>
      <c r="L42" s="6">
        <f t="shared" si="1"/>
        <v>0</v>
      </c>
      <c r="M42" s="7">
        <f t="shared" si="2"/>
        <v>2600</v>
      </c>
    </row>
    <row r="43" spans="1:13" ht="31.5" customHeight="1">
      <c r="A43" s="73" t="s">
        <v>26</v>
      </c>
      <c r="B43" s="56">
        <v>16088</v>
      </c>
      <c r="C43" s="6"/>
      <c r="D43" s="3">
        <f t="shared" si="4"/>
        <v>16088</v>
      </c>
      <c r="E43" s="56">
        <v>16000</v>
      </c>
      <c r="F43" s="6">
        <v>0</v>
      </c>
      <c r="G43" s="3">
        <v>16000</v>
      </c>
      <c r="H43" s="56"/>
      <c r="I43" s="6"/>
      <c r="J43" s="3"/>
      <c r="K43" s="54">
        <f t="shared" si="3"/>
        <v>16000</v>
      </c>
      <c r="L43" s="6">
        <f t="shared" si="1"/>
        <v>0</v>
      </c>
      <c r="M43" s="7">
        <f t="shared" si="2"/>
        <v>16000</v>
      </c>
    </row>
    <row r="44" spans="1:13" ht="18" customHeight="1">
      <c r="A44" s="82" t="s">
        <v>27</v>
      </c>
      <c r="B44" s="56"/>
      <c r="C44" s="6"/>
      <c r="D44" s="3">
        <f t="shared" si="4"/>
        <v>0</v>
      </c>
      <c r="E44" s="56">
        <v>0</v>
      </c>
      <c r="F44" s="6">
        <v>0</v>
      </c>
      <c r="G44" s="3">
        <v>0</v>
      </c>
      <c r="H44" s="56"/>
      <c r="I44" s="6"/>
      <c r="J44" s="3"/>
      <c r="K44" s="54">
        <f t="shared" si="3"/>
        <v>0</v>
      </c>
      <c r="L44" s="6">
        <f t="shared" si="1"/>
        <v>0</v>
      </c>
      <c r="M44" s="7">
        <f t="shared" si="2"/>
        <v>0</v>
      </c>
    </row>
    <row r="45" spans="1:13" ht="15.75">
      <c r="A45" s="73" t="s">
        <v>28</v>
      </c>
      <c r="B45" s="56">
        <f>B33-B35-B39-B40-B42-B43</f>
        <v>25487</v>
      </c>
      <c r="C45" s="5"/>
      <c r="D45" s="3">
        <f t="shared" si="4"/>
        <v>25487</v>
      </c>
      <c r="E45" s="56">
        <v>38874.90000000002</v>
      </c>
      <c r="F45" s="5">
        <v>37794.90000000002</v>
      </c>
      <c r="G45" s="3">
        <v>38874.90000000002</v>
      </c>
      <c r="H45" s="56"/>
      <c r="I45" s="5"/>
      <c r="J45" s="3"/>
      <c r="K45" s="56">
        <f t="shared" si="3"/>
        <v>38874.90000000002</v>
      </c>
      <c r="L45" s="5">
        <f t="shared" si="1"/>
        <v>37794.90000000002</v>
      </c>
      <c r="M45" s="7">
        <f t="shared" si="2"/>
        <v>38874.90000000002</v>
      </c>
    </row>
    <row r="46" spans="1:13" ht="20.25" customHeight="1">
      <c r="A46" s="73" t="s">
        <v>29</v>
      </c>
      <c r="B46" s="60"/>
      <c r="C46" s="23"/>
      <c r="D46" s="24"/>
      <c r="E46" s="60">
        <v>0</v>
      </c>
      <c r="F46" s="23">
        <v>0</v>
      </c>
      <c r="G46" s="24">
        <v>0</v>
      </c>
      <c r="H46" s="60"/>
      <c r="I46" s="23"/>
      <c r="J46" s="24"/>
      <c r="K46" s="57">
        <f t="shared" si="3"/>
        <v>0</v>
      </c>
      <c r="L46" s="23">
        <f t="shared" si="1"/>
        <v>0</v>
      </c>
      <c r="M46" s="24">
        <f t="shared" si="2"/>
        <v>0</v>
      </c>
    </row>
    <row r="47" spans="1:13" ht="19.5" customHeight="1">
      <c r="A47" s="78" t="s">
        <v>30</v>
      </c>
      <c r="B47" s="58">
        <v>0.23</v>
      </c>
      <c r="C47" s="58">
        <v>0.23</v>
      </c>
      <c r="D47" s="58">
        <f>D45/D33</f>
        <v>0.14950053085094528</v>
      </c>
      <c r="E47" s="58">
        <v>0.24898339630675018</v>
      </c>
      <c r="F47" s="58">
        <v>0.15550960956883472</v>
      </c>
      <c r="G47" s="58">
        <v>0.24898329688939608</v>
      </c>
      <c r="H47" s="58" t="e">
        <f>H45/H33</f>
        <v>#DIV/0!</v>
      </c>
      <c r="I47" s="58" t="e">
        <f>I45/I32</f>
        <v>#DIV/0!</v>
      </c>
      <c r="J47" s="58" t="e">
        <f>J45/J33</f>
        <v>#DIV/0!</v>
      </c>
      <c r="K47" s="58" t="e">
        <f t="shared" si="3"/>
        <v>#DIV/0!</v>
      </c>
      <c r="L47" s="25" t="e">
        <f t="shared" si="1"/>
        <v>#DIV/0!</v>
      </c>
      <c r="M47" s="26" t="e">
        <f t="shared" si="2"/>
        <v>#DIV/0!</v>
      </c>
    </row>
    <row r="48" spans="1:13" ht="15.75">
      <c r="A48" s="78"/>
      <c r="B48" s="56"/>
      <c r="C48" s="5"/>
      <c r="D48" s="7"/>
      <c r="E48" s="56">
        <v>0</v>
      </c>
      <c r="F48" s="5">
        <v>0</v>
      </c>
      <c r="G48" s="7">
        <v>0</v>
      </c>
      <c r="H48" s="56"/>
      <c r="I48" s="5"/>
      <c r="J48" s="7"/>
      <c r="K48" s="56">
        <f t="shared" si="3"/>
        <v>0</v>
      </c>
      <c r="L48" s="5">
        <f t="shared" si="1"/>
        <v>0</v>
      </c>
      <c r="M48" s="7">
        <f t="shared" si="2"/>
        <v>0</v>
      </c>
    </row>
    <row r="49" spans="1:13" ht="2.25" customHeight="1">
      <c r="A49" s="82" t="s">
        <v>31</v>
      </c>
      <c r="B49" s="56"/>
      <c r="C49" s="6"/>
      <c r="D49" s="7"/>
      <c r="E49" s="54">
        <v>0</v>
      </c>
      <c r="F49" s="6">
        <v>0</v>
      </c>
      <c r="G49" s="7">
        <v>0</v>
      </c>
      <c r="H49" s="54"/>
      <c r="I49" s="6"/>
      <c r="J49" s="7"/>
      <c r="K49" s="54">
        <f t="shared" si="3"/>
        <v>0</v>
      </c>
      <c r="L49" s="6">
        <f t="shared" si="1"/>
        <v>0</v>
      </c>
      <c r="M49" s="7">
        <f t="shared" si="2"/>
        <v>0</v>
      </c>
    </row>
    <row r="50" spans="1:13" ht="12" customHeight="1" hidden="1">
      <c r="A50" s="82" t="s">
        <v>32</v>
      </c>
      <c r="B50" s="56"/>
      <c r="C50" s="6"/>
      <c r="D50" s="7"/>
      <c r="E50" s="54">
        <v>0</v>
      </c>
      <c r="F50" s="6">
        <v>0</v>
      </c>
      <c r="G50" s="7">
        <v>0</v>
      </c>
      <c r="H50" s="54"/>
      <c r="I50" s="6"/>
      <c r="J50" s="7"/>
      <c r="K50" s="54">
        <f t="shared" si="3"/>
        <v>0</v>
      </c>
      <c r="L50" s="6">
        <f t="shared" si="1"/>
        <v>0</v>
      </c>
      <c r="M50" s="7">
        <f t="shared" si="2"/>
        <v>0</v>
      </c>
    </row>
    <row r="51" spans="1:13" ht="15.75" hidden="1">
      <c r="A51" s="82" t="s">
        <v>33</v>
      </c>
      <c r="B51" s="56"/>
      <c r="C51" s="6"/>
      <c r="D51" s="7"/>
      <c r="E51" s="54">
        <v>0</v>
      </c>
      <c r="F51" s="6">
        <v>0</v>
      </c>
      <c r="G51" s="7">
        <v>0</v>
      </c>
      <c r="H51" s="54"/>
      <c r="I51" s="6"/>
      <c r="J51" s="7"/>
      <c r="K51" s="54">
        <f t="shared" si="3"/>
        <v>0</v>
      </c>
      <c r="L51" s="6">
        <f t="shared" si="1"/>
        <v>0</v>
      </c>
      <c r="M51" s="7">
        <f t="shared" si="2"/>
        <v>0</v>
      </c>
    </row>
    <row r="52" spans="1:13" ht="18" customHeight="1" hidden="1">
      <c r="A52" s="82" t="s">
        <v>34</v>
      </c>
      <c r="B52" s="56"/>
      <c r="C52" s="6"/>
      <c r="D52" s="7"/>
      <c r="E52" s="54">
        <v>0</v>
      </c>
      <c r="F52" s="6">
        <v>0</v>
      </c>
      <c r="G52" s="7">
        <v>0</v>
      </c>
      <c r="H52" s="54"/>
      <c r="I52" s="6"/>
      <c r="J52" s="7"/>
      <c r="K52" s="54">
        <f t="shared" si="3"/>
        <v>0</v>
      </c>
      <c r="L52" s="6">
        <f t="shared" si="1"/>
        <v>0</v>
      </c>
      <c r="M52" s="7">
        <f t="shared" si="2"/>
        <v>0</v>
      </c>
    </row>
    <row r="53" spans="1:13" ht="31.5" hidden="1">
      <c r="A53" s="82" t="s">
        <v>35</v>
      </c>
      <c r="B53" s="56"/>
      <c r="C53" s="6"/>
      <c r="D53" s="7"/>
      <c r="E53" s="54">
        <v>0</v>
      </c>
      <c r="F53" s="6">
        <v>0</v>
      </c>
      <c r="G53" s="7">
        <v>0</v>
      </c>
      <c r="H53" s="54"/>
      <c r="I53" s="6"/>
      <c r="J53" s="7"/>
      <c r="K53" s="54">
        <f t="shared" si="3"/>
        <v>0</v>
      </c>
      <c r="L53" s="6">
        <f t="shared" si="1"/>
        <v>0</v>
      </c>
      <c r="M53" s="7">
        <f t="shared" si="2"/>
        <v>0</v>
      </c>
    </row>
    <row r="54" spans="1:13" ht="12" customHeight="1">
      <c r="A54" s="82" t="s">
        <v>36</v>
      </c>
      <c r="B54" s="56"/>
      <c r="C54" s="6"/>
      <c r="D54" s="7"/>
      <c r="E54" s="54">
        <v>0</v>
      </c>
      <c r="F54" s="6">
        <v>0</v>
      </c>
      <c r="G54" s="7">
        <v>0</v>
      </c>
      <c r="H54" s="54"/>
      <c r="I54" s="6"/>
      <c r="J54" s="7"/>
      <c r="K54" s="54">
        <f t="shared" si="3"/>
        <v>0</v>
      </c>
      <c r="L54" s="6">
        <f t="shared" si="1"/>
        <v>0</v>
      </c>
      <c r="M54" s="7">
        <f t="shared" si="2"/>
        <v>0</v>
      </c>
    </row>
    <row r="55" spans="1:13" ht="11.25" customHeight="1">
      <c r="A55" s="82" t="s">
        <v>37</v>
      </c>
      <c r="B55" s="56"/>
      <c r="C55" s="6"/>
      <c r="D55" s="7"/>
      <c r="E55" s="54">
        <v>0</v>
      </c>
      <c r="F55" s="6">
        <v>0</v>
      </c>
      <c r="G55" s="7">
        <v>0</v>
      </c>
      <c r="H55" s="54"/>
      <c r="I55" s="6"/>
      <c r="J55" s="7"/>
      <c r="K55" s="54">
        <f t="shared" si="3"/>
        <v>0</v>
      </c>
      <c r="L55" s="6">
        <f t="shared" si="1"/>
        <v>0</v>
      </c>
      <c r="M55" s="7">
        <f t="shared" si="2"/>
        <v>0</v>
      </c>
    </row>
    <row r="56" spans="1:13" ht="17.25" customHeight="1">
      <c r="A56" s="82" t="s">
        <v>38</v>
      </c>
      <c r="B56" s="56"/>
      <c r="C56" s="6"/>
      <c r="D56" s="7"/>
      <c r="E56" s="54">
        <v>0</v>
      </c>
      <c r="F56" s="6">
        <v>0</v>
      </c>
      <c r="G56" s="7">
        <v>0</v>
      </c>
      <c r="H56" s="54"/>
      <c r="I56" s="6"/>
      <c r="J56" s="7"/>
      <c r="K56" s="54">
        <f t="shared" si="3"/>
        <v>0</v>
      </c>
      <c r="L56" s="6">
        <f t="shared" si="1"/>
        <v>0</v>
      </c>
      <c r="M56" s="7">
        <f t="shared" si="2"/>
        <v>0</v>
      </c>
    </row>
    <row r="57" spans="1:13" ht="15.75">
      <c r="A57" s="82" t="s">
        <v>39</v>
      </c>
      <c r="B57" s="56"/>
      <c r="C57" s="6"/>
      <c r="D57" s="7"/>
      <c r="E57" s="54">
        <v>0</v>
      </c>
      <c r="F57" s="6">
        <v>0</v>
      </c>
      <c r="G57" s="7">
        <v>0</v>
      </c>
      <c r="H57" s="54"/>
      <c r="I57" s="6"/>
      <c r="J57" s="7"/>
      <c r="K57" s="54">
        <f t="shared" si="3"/>
        <v>0</v>
      </c>
      <c r="L57" s="6">
        <f t="shared" si="1"/>
        <v>0</v>
      </c>
      <c r="M57" s="7">
        <f t="shared" si="2"/>
        <v>0</v>
      </c>
    </row>
    <row r="58" spans="1:13" ht="24.75" customHeight="1">
      <c r="A58" s="82" t="s">
        <v>40</v>
      </c>
      <c r="B58" s="56"/>
      <c r="C58" s="6"/>
      <c r="D58" s="7"/>
      <c r="E58" s="54">
        <v>0</v>
      </c>
      <c r="F58" s="6">
        <v>0</v>
      </c>
      <c r="G58" s="7">
        <v>0</v>
      </c>
      <c r="H58" s="54"/>
      <c r="I58" s="6"/>
      <c r="J58" s="7"/>
      <c r="K58" s="54">
        <f t="shared" si="3"/>
        <v>0</v>
      </c>
      <c r="L58" s="6">
        <f t="shared" si="1"/>
        <v>0</v>
      </c>
      <c r="M58" s="7">
        <f t="shared" si="2"/>
        <v>0</v>
      </c>
    </row>
    <row r="59" spans="1:13" ht="31.5" customHeight="1">
      <c r="A59" s="82" t="s">
        <v>41</v>
      </c>
      <c r="B59" s="56"/>
      <c r="C59" s="6"/>
      <c r="D59" s="7"/>
      <c r="E59" s="54">
        <v>0</v>
      </c>
      <c r="F59" s="6">
        <v>0</v>
      </c>
      <c r="G59" s="7">
        <v>0</v>
      </c>
      <c r="H59" s="54"/>
      <c r="I59" s="6"/>
      <c r="J59" s="7"/>
      <c r="K59" s="54">
        <f t="shared" si="3"/>
        <v>0</v>
      </c>
      <c r="L59" s="6">
        <f t="shared" si="1"/>
        <v>0</v>
      </c>
      <c r="M59" s="7">
        <f t="shared" si="2"/>
        <v>0</v>
      </c>
    </row>
    <row r="60" spans="1:13" ht="15.75">
      <c r="A60" s="82" t="s">
        <v>42</v>
      </c>
      <c r="B60" s="56"/>
      <c r="C60" s="6"/>
      <c r="D60" s="7"/>
      <c r="E60" s="54">
        <v>0</v>
      </c>
      <c r="F60" s="6">
        <v>0</v>
      </c>
      <c r="G60" s="7">
        <v>0</v>
      </c>
      <c r="H60" s="54"/>
      <c r="I60" s="6"/>
      <c r="J60" s="7"/>
      <c r="K60" s="54">
        <f t="shared" si="3"/>
        <v>0</v>
      </c>
      <c r="L60" s="6">
        <f t="shared" si="1"/>
        <v>0</v>
      </c>
      <c r="M60" s="7">
        <f t="shared" si="2"/>
        <v>0</v>
      </c>
    </row>
    <row r="61" spans="1:13" ht="16.5" thickBot="1">
      <c r="A61" s="83"/>
      <c r="B61" s="56"/>
      <c r="C61" s="6"/>
      <c r="D61" s="7"/>
      <c r="E61" s="54"/>
      <c r="F61" s="6"/>
      <c r="G61" s="7"/>
      <c r="H61" s="54"/>
      <c r="I61" s="6"/>
      <c r="J61" s="7"/>
      <c r="K61" s="54"/>
      <c r="L61" s="6"/>
      <c r="M61" s="7"/>
    </row>
    <row r="62" spans="1:13" s="4" customFormat="1" ht="15.75">
      <c r="A62" s="79" t="s">
        <v>43</v>
      </c>
      <c r="B62" s="59"/>
      <c r="C62" s="27"/>
      <c r="D62" s="28"/>
      <c r="E62" s="59">
        <v>0</v>
      </c>
      <c r="F62" s="27">
        <v>0</v>
      </c>
      <c r="G62" s="28">
        <v>0</v>
      </c>
      <c r="H62" s="59"/>
      <c r="I62" s="27"/>
      <c r="J62" s="28"/>
      <c r="K62" s="59">
        <f t="shared" si="3"/>
        <v>0</v>
      </c>
      <c r="L62" s="27">
        <f t="shared" si="1"/>
        <v>0</v>
      </c>
      <c r="M62" s="28">
        <f t="shared" si="2"/>
        <v>0</v>
      </c>
    </row>
    <row r="63" spans="1:13" ht="15.75">
      <c r="A63" s="73" t="s">
        <v>44</v>
      </c>
      <c r="B63" s="68">
        <v>9660</v>
      </c>
      <c r="C63" s="41"/>
      <c r="D63" s="34"/>
      <c r="E63" s="68">
        <v>19175</v>
      </c>
      <c r="F63" s="41">
        <v>19175</v>
      </c>
      <c r="G63" s="34">
        <v>0</v>
      </c>
      <c r="H63" s="68"/>
      <c r="I63" s="41"/>
      <c r="J63" s="34"/>
      <c r="K63" s="56">
        <f t="shared" si="3"/>
        <v>19175</v>
      </c>
      <c r="L63" s="5">
        <f t="shared" si="1"/>
        <v>19175</v>
      </c>
      <c r="M63" s="7">
        <f t="shared" si="2"/>
        <v>0</v>
      </c>
    </row>
    <row r="64" spans="1:13" ht="15.75">
      <c r="A64" s="73" t="s">
        <v>45</v>
      </c>
      <c r="B64" s="60">
        <v>-0.08</v>
      </c>
      <c r="C64" s="22"/>
      <c r="D64" s="24"/>
      <c r="E64" s="60">
        <v>0.1</v>
      </c>
      <c r="F64" s="22">
        <v>0</v>
      </c>
      <c r="G64" s="24">
        <v>0</v>
      </c>
      <c r="H64" s="60"/>
      <c r="I64" s="22"/>
      <c r="J64" s="24"/>
      <c r="K64" s="60">
        <v>0.1</v>
      </c>
      <c r="L64" s="22">
        <f t="shared" si="1"/>
        <v>0</v>
      </c>
      <c r="M64" s="24">
        <f t="shared" si="2"/>
        <v>0</v>
      </c>
    </row>
    <row r="65" spans="1:13" ht="35.25" customHeight="1">
      <c r="A65" s="73" t="s">
        <v>46</v>
      </c>
      <c r="B65" s="60">
        <v>0.039</v>
      </c>
      <c r="C65" s="22"/>
      <c r="D65" s="24"/>
      <c r="E65" s="60">
        <v>0.003</v>
      </c>
      <c r="F65" s="22">
        <v>0</v>
      </c>
      <c r="G65" s="24">
        <v>0</v>
      </c>
      <c r="H65" s="60"/>
      <c r="I65" s="22"/>
      <c r="J65" s="24"/>
      <c r="K65" s="60">
        <v>0.003</v>
      </c>
      <c r="L65" s="22">
        <f t="shared" si="1"/>
        <v>0</v>
      </c>
      <c r="M65" s="24">
        <f t="shared" si="2"/>
        <v>0</v>
      </c>
    </row>
    <row r="66" spans="1:13" ht="9.75" customHeight="1" thickBot="1">
      <c r="A66" s="83"/>
      <c r="B66" s="71"/>
      <c r="C66" s="29"/>
      <c r="D66" s="30"/>
      <c r="E66" s="61"/>
      <c r="F66" s="29"/>
      <c r="G66" s="30"/>
      <c r="H66" s="61"/>
      <c r="I66" s="29"/>
      <c r="J66" s="30"/>
      <c r="K66" s="61"/>
      <c r="L66" s="29"/>
      <c r="M66" s="30"/>
    </row>
    <row r="67" spans="1:13" s="4" customFormat="1" ht="31.5">
      <c r="A67" s="79" t="s">
        <v>47</v>
      </c>
      <c r="B67" s="62">
        <v>-9660</v>
      </c>
      <c r="C67" s="16"/>
      <c r="D67" s="18"/>
      <c r="E67" s="62">
        <v>19175</v>
      </c>
      <c r="F67" s="16">
        <v>0</v>
      </c>
      <c r="G67" s="18">
        <v>0</v>
      </c>
      <c r="H67" s="62">
        <f>H68+H71+H75</f>
        <v>0</v>
      </c>
      <c r="I67" s="16"/>
      <c r="J67" s="18"/>
      <c r="K67" s="62">
        <f t="shared" si="3"/>
        <v>19175</v>
      </c>
      <c r="L67" s="16">
        <f t="shared" si="1"/>
        <v>0</v>
      </c>
      <c r="M67" s="18">
        <f t="shared" si="2"/>
        <v>0</v>
      </c>
    </row>
    <row r="68" spans="1:13" ht="15.75">
      <c r="A68" s="73" t="s">
        <v>48</v>
      </c>
      <c r="B68" s="56">
        <v>-2893</v>
      </c>
      <c r="C68" s="5"/>
      <c r="D68" s="7"/>
      <c r="E68" s="56">
        <v>-3900</v>
      </c>
      <c r="F68" s="5">
        <v>0</v>
      </c>
      <c r="G68" s="7">
        <v>0</v>
      </c>
      <c r="H68" s="56">
        <v>-12900</v>
      </c>
      <c r="I68" s="5"/>
      <c r="J68" s="7"/>
      <c r="K68" s="56">
        <f t="shared" si="3"/>
        <v>-16800</v>
      </c>
      <c r="L68" s="5">
        <f t="shared" si="1"/>
        <v>0</v>
      </c>
      <c r="M68" s="7">
        <f t="shared" si="2"/>
        <v>0</v>
      </c>
    </row>
    <row r="69" spans="1:13" ht="15.75">
      <c r="A69" s="73" t="s">
        <v>49</v>
      </c>
      <c r="B69" s="56">
        <v>4500</v>
      </c>
      <c r="C69" s="5"/>
      <c r="D69" s="7"/>
      <c r="E69" s="56">
        <v>12900</v>
      </c>
      <c r="F69" s="5">
        <v>0</v>
      </c>
      <c r="G69" s="7">
        <v>0</v>
      </c>
      <c r="H69" s="56">
        <v>-12900</v>
      </c>
      <c r="I69" s="5"/>
      <c r="J69" s="7"/>
      <c r="K69" s="56">
        <f t="shared" si="3"/>
        <v>0</v>
      </c>
      <c r="L69" s="5">
        <f t="shared" si="1"/>
        <v>0</v>
      </c>
      <c r="M69" s="7">
        <f t="shared" si="2"/>
        <v>0</v>
      </c>
    </row>
    <row r="70" spans="1:13" ht="15.75">
      <c r="A70" s="73" t="s">
        <v>50</v>
      </c>
      <c r="B70" s="56">
        <v>7393</v>
      </c>
      <c r="C70" s="5"/>
      <c r="D70" s="7"/>
      <c r="E70" s="56">
        <v>-16800</v>
      </c>
      <c r="F70" s="5">
        <v>0</v>
      </c>
      <c r="G70" s="7">
        <v>0</v>
      </c>
      <c r="H70" s="56">
        <v>0</v>
      </c>
      <c r="I70" s="5"/>
      <c r="J70" s="7"/>
      <c r="K70" s="56">
        <f t="shared" si="3"/>
        <v>-16800</v>
      </c>
      <c r="L70" s="5">
        <f t="shared" si="1"/>
        <v>0</v>
      </c>
      <c r="M70" s="7">
        <f t="shared" si="2"/>
        <v>0</v>
      </c>
    </row>
    <row r="71" spans="1:13" ht="15.75">
      <c r="A71" s="73" t="s">
        <v>51</v>
      </c>
      <c r="B71" s="56">
        <v>-2000</v>
      </c>
      <c r="C71" s="5"/>
      <c r="D71" s="7"/>
      <c r="E71" s="56">
        <v>7000</v>
      </c>
      <c r="F71" s="5">
        <v>0</v>
      </c>
      <c r="G71" s="7">
        <v>0</v>
      </c>
      <c r="H71" s="56">
        <f>H72+H73</f>
        <v>11140</v>
      </c>
      <c r="I71" s="5"/>
      <c r="J71" s="7"/>
      <c r="K71" s="56">
        <f>E71+H71</f>
        <v>18140</v>
      </c>
      <c r="L71" s="5">
        <f aca="true" t="shared" si="5" ref="L71:L84">F71+I71</f>
        <v>0</v>
      </c>
      <c r="M71" s="7">
        <f aca="true" t="shared" si="6" ref="M71:M84">G71+J71</f>
        <v>0</v>
      </c>
    </row>
    <row r="72" spans="1:13" ht="15.75">
      <c r="A72" s="73" t="s">
        <v>49</v>
      </c>
      <c r="B72" s="56">
        <v>10000</v>
      </c>
      <c r="C72" s="5"/>
      <c r="D72" s="7"/>
      <c r="E72" s="56">
        <v>7000</v>
      </c>
      <c r="F72" s="5">
        <v>0</v>
      </c>
      <c r="G72" s="7">
        <v>0</v>
      </c>
      <c r="H72" s="56">
        <v>12900</v>
      </c>
      <c r="I72" s="5"/>
      <c r="J72" s="7"/>
      <c r="K72" s="56">
        <f aca="true" t="shared" si="7" ref="K72:K84">E72+H72</f>
        <v>19900</v>
      </c>
      <c r="L72" s="5">
        <f t="shared" si="5"/>
        <v>0</v>
      </c>
      <c r="M72" s="7">
        <f t="shared" si="6"/>
        <v>0</v>
      </c>
    </row>
    <row r="73" spans="1:13" ht="15.75">
      <c r="A73" s="73" t="s">
        <v>50</v>
      </c>
      <c r="B73" s="56">
        <v>12000</v>
      </c>
      <c r="C73" s="5"/>
      <c r="D73" s="7"/>
      <c r="E73" s="56">
        <v>0</v>
      </c>
      <c r="F73" s="5">
        <v>0</v>
      </c>
      <c r="G73" s="7">
        <v>0</v>
      </c>
      <c r="H73" s="56">
        <v>-1760</v>
      </c>
      <c r="I73" s="5"/>
      <c r="J73" s="7"/>
      <c r="K73" s="56">
        <f>E73+H73</f>
        <v>-1760</v>
      </c>
      <c r="L73" s="5">
        <f t="shared" si="5"/>
        <v>0</v>
      </c>
      <c r="M73" s="7">
        <f t="shared" si="6"/>
        <v>0</v>
      </c>
    </row>
    <row r="74" spans="1:13" ht="15.75">
      <c r="A74" s="73" t="s">
        <v>52</v>
      </c>
      <c r="B74" s="56">
        <v>1133</v>
      </c>
      <c r="C74" s="5"/>
      <c r="D74" s="7"/>
      <c r="E74" s="56">
        <v>10472</v>
      </c>
      <c r="F74" s="5">
        <v>0</v>
      </c>
      <c r="G74" s="7">
        <v>0</v>
      </c>
      <c r="H74" s="56">
        <v>0</v>
      </c>
      <c r="I74" s="5"/>
      <c r="J74" s="7"/>
      <c r="K74" s="56">
        <f t="shared" si="7"/>
        <v>10472</v>
      </c>
      <c r="L74" s="5">
        <f t="shared" si="5"/>
        <v>0</v>
      </c>
      <c r="M74" s="7">
        <f t="shared" si="6"/>
        <v>0</v>
      </c>
    </row>
    <row r="75" spans="1:13" ht="15.75" customHeight="1" thickBot="1">
      <c r="A75" s="78" t="s">
        <v>53</v>
      </c>
      <c r="B75" s="49">
        <v>-5900</v>
      </c>
      <c r="C75" s="11"/>
      <c r="D75" s="7"/>
      <c r="E75" s="49">
        <v>5603</v>
      </c>
      <c r="F75" s="11">
        <v>0</v>
      </c>
      <c r="G75" s="7">
        <v>0</v>
      </c>
      <c r="H75" s="49">
        <v>1760</v>
      </c>
      <c r="I75" s="11"/>
      <c r="J75" s="7"/>
      <c r="K75" s="49">
        <f>E75+H75</f>
        <v>7363</v>
      </c>
      <c r="L75" s="11">
        <f t="shared" si="5"/>
        <v>0</v>
      </c>
      <c r="M75" s="12">
        <f t="shared" si="6"/>
        <v>0</v>
      </c>
    </row>
    <row r="76" spans="1:13" ht="19.5" customHeight="1" hidden="1" thickBot="1">
      <c r="A76" s="83"/>
      <c r="B76" s="63"/>
      <c r="C76" s="31"/>
      <c r="D76" s="15"/>
      <c r="E76" s="63">
        <v>0</v>
      </c>
      <c r="F76" s="31">
        <v>0</v>
      </c>
      <c r="G76" s="15">
        <v>0</v>
      </c>
      <c r="H76" s="63"/>
      <c r="I76" s="31"/>
      <c r="J76" s="15"/>
      <c r="K76" s="63">
        <f t="shared" si="7"/>
        <v>0</v>
      </c>
      <c r="L76" s="31">
        <f t="shared" si="5"/>
        <v>0</v>
      </c>
      <c r="M76" s="15">
        <f t="shared" si="6"/>
        <v>0</v>
      </c>
    </row>
    <row r="77" spans="1:13" s="4" customFormat="1" ht="30.75" customHeight="1">
      <c r="A77" s="84" t="s">
        <v>54</v>
      </c>
      <c r="B77" s="64" t="s">
        <v>55</v>
      </c>
      <c r="C77" s="32"/>
      <c r="D77" s="33"/>
      <c r="E77" s="64" t="s">
        <v>56</v>
      </c>
      <c r="F77" s="32"/>
      <c r="G77" s="33"/>
      <c r="H77" s="64" t="s">
        <v>56</v>
      </c>
      <c r="I77" s="32"/>
      <c r="J77" s="33"/>
      <c r="K77" s="64" t="s">
        <v>56</v>
      </c>
      <c r="L77" s="32"/>
      <c r="M77" s="33"/>
    </row>
    <row r="78" spans="1:13" ht="17.25" customHeight="1">
      <c r="A78" s="73" t="s">
        <v>57</v>
      </c>
      <c r="B78" s="56">
        <v>76062</v>
      </c>
      <c r="C78" s="5"/>
      <c r="D78" s="7"/>
      <c r="E78" s="56">
        <v>74269</v>
      </c>
      <c r="F78" s="5">
        <v>0</v>
      </c>
      <c r="G78" s="7">
        <v>0</v>
      </c>
      <c r="H78" s="56"/>
      <c r="I78" s="5"/>
      <c r="J78" s="7"/>
      <c r="K78" s="56">
        <v>74269</v>
      </c>
      <c r="L78" s="5">
        <f t="shared" si="5"/>
        <v>0</v>
      </c>
      <c r="M78" s="7">
        <f t="shared" si="6"/>
        <v>0</v>
      </c>
    </row>
    <row r="79" spans="1:13" ht="15.75">
      <c r="A79" s="73" t="s">
        <v>58</v>
      </c>
      <c r="B79" s="60">
        <f>B78/B9</f>
        <v>0.6669238660575717</v>
      </c>
      <c r="C79" s="22"/>
      <c r="D79" s="24"/>
      <c r="E79" s="60">
        <v>0.5875340168343776</v>
      </c>
      <c r="F79" s="22">
        <v>0</v>
      </c>
      <c r="G79" s="24">
        <v>0</v>
      </c>
      <c r="H79" s="60"/>
      <c r="I79" s="22"/>
      <c r="J79" s="24"/>
      <c r="K79" s="60">
        <f>K78/K9</f>
        <v>0.5875340168343776</v>
      </c>
      <c r="L79" s="5">
        <f t="shared" si="5"/>
        <v>0</v>
      </c>
      <c r="M79" s="7">
        <f t="shared" si="6"/>
        <v>0</v>
      </c>
    </row>
    <row r="80" spans="1:13" ht="12.75" customHeight="1">
      <c r="A80" s="73" t="s">
        <v>46</v>
      </c>
      <c r="B80" s="60"/>
      <c r="C80" s="22"/>
      <c r="D80" s="24"/>
      <c r="E80" s="60">
        <v>0</v>
      </c>
      <c r="F80" s="22">
        <v>0</v>
      </c>
      <c r="G80" s="24">
        <v>0</v>
      </c>
      <c r="H80" s="60"/>
      <c r="I80" s="22"/>
      <c r="J80" s="24"/>
      <c r="K80" s="60">
        <f t="shared" si="7"/>
        <v>0</v>
      </c>
      <c r="L80" s="22">
        <f t="shared" si="5"/>
        <v>0</v>
      </c>
      <c r="M80" s="24">
        <f t="shared" si="6"/>
        <v>0</v>
      </c>
    </row>
    <row r="81" spans="1:13" ht="12.75" customHeight="1">
      <c r="A81" s="73"/>
      <c r="B81" s="65"/>
      <c r="C81" s="35"/>
      <c r="D81" s="36"/>
      <c r="E81" s="65"/>
      <c r="F81" s="35"/>
      <c r="G81" s="36"/>
      <c r="H81" s="65"/>
      <c r="I81" s="35"/>
      <c r="J81" s="36"/>
      <c r="K81" s="65">
        <f t="shared" si="7"/>
        <v>0</v>
      </c>
      <c r="L81" s="35">
        <f t="shared" si="5"/>
        <v>0</v>
      </c>
      <c r="M81" s="36">
        <f t="shared" si="6"/>
        <v>0</v>
      </c>
    </row>
    <row r="82" spans="1:13" s="4" customFormat="1" ht="15.75">
      <c r="A82" s="85" t="s">
        <v>59</v>
      </c>
      <c r="B82" s="66"/>
      <c r="C82" s="37"/>
      <c r="D82" s="38"/>
      <c r="E82" s="66"/>
      <c r="F82" s="37"/>
      <c r="G82" s="38"/>
      <c r="H82" s="66"/>
      <c r="I82" s="37"/>
      <c r="J82" s="38"/>
      <c r="K82" s="66"/>
      <c r="L82" s="37"/>
      <c r="M82" s="38"/>
    </row>
    <row r="83" spans="1:13" ht="18.75" customHeight="1">
      <c r="A83" s="73" t="s">
        <v>57</v>
      </c>
      <c r="B83" s="56"/>
      <c r="C83" s="5"/>
      <c r="D83" s="7"/>
      <c r="E83" s="56"/>
      <c r="F83" s="5"/>
      <c r="G83" s="7"/>
      <c r="H83" s="56"/>
      <c r="I83" s="5"/>
      <c r="J83" s="7"/>
      <c r="K83" s="56">
        <f t="shared" si="7"/>
        <v>0</v>
      </c>
      <c r="L83" s="5">
        <f t="shared" si="5"/>
        <v>0</v>
      </c>
      <c r="M83" s="7">
        <f t="shared" si="6"/>
        <v>0</v>
      </c>
    </row>
    <row r="84" spans="1:13" ht="16.5" thickBot="1">
      <c r="A84" s="83" t="s">
        <v>58</v>
      </c>
      <c r="B84" s="69"/>
      <c r="C84" s="39"/>
      <c r="D84" s="40"/>
      <c r="E84" s="69"/>
      <c r="F84" s="39"/>
      <c r="G84" s="40"/>
      <c r="H84" s="69"/>
      <c r="I84" s="39"/>
      <c r="J84" s="40"/>
      <c r="K84" s="63">
        <f t="shared" si="7"/>
        <v>0</v>
      </c>
      <c r="L84" s="31">
        <f t="shared" si="5"/>
        <v>0</v>
      </c>
      <c r="M84" s="15">
        <f t="shared" si="6"/>
        <v>0</v>
      </c>
    </row>
    <row r="85" spans="1:13" ht="15.75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</sheetData>
  <sheetProtection/>
  <mergeCells count="8">
    <mergeCell ref="A85:M85"/>
    <mergeCell ref="H4:J4"/>
    <mergeCell ref="A1:M1"/>
    <mergeCell ref="A2:M2"/>
    <mergeCell ref="A4:A5"/>
    <mergeCell ref="K4:M4"/>
    <mergeCell ref="E4:G4"/>
    <mergeCell ref="B4:D4"/>
  </mergeCells>
  <printOptions horizontalCentered="1"/>
  <pageMargins left="0.15748031496062992" right="0.2362204724409449" top="0.1968503937007874" bottom="0.1968503937007874" header="0.1968503937007874" footer="0.31496062992125984"/>
  <pageSetup horizontalDpi="600" verticalDpi="600" orientation="landscape" paperSize="9" scale="80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2018-03-06T12:30:59Z</cp:lastPrinted>
  <dcterms:created xsi:type="dcterms:W3CDTF">2017-04-05T07:03:59Z</dcterms:created>
  <dcterms:modified xsi:type="dcterms:W3CDTF">2018-03-29T08:26:59Z</dcterms:modified>
  <cp:category/>
  <cp:version/>
  <cp:contentType/>
  <cp:contentStatus/>
</cp:coreProperties>
</file>