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<sst xmlns="http://schemas.openxmlformats.org/spreadsheetml/2006/main" count="108" uniqueCount="61">
  <si>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</si>
  <si>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</si>
  <si>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</si>
  <si>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</si>
  <si>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</si>
  <si>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</si>
  <si>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</si>
  <si>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</si>
  <si>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</si>
  <si>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</si>
  <si>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</si>
  <si>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</si>
  <si>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</si>
  <si>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</si>
  <si>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</si>
  <si>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</si>
  <si>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</si>
  <si>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</si>
  <si>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</si>
  <si>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</si>
  <si>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</si>
  <si>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</si>
  <si>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</si>
  <si>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</si>
  <si>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</si>
  <si>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</si>
  <si>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</si>
  <si>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</si>
  <si>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</si>
  <si>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</si>
  <si>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</si>
  <si>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</si>
  <si>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</si>
  <si>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</si>
  <si>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</si>
  <si>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</si>
  <si>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Глава администрации муниципального образования "Суоярвский район"  Г.Г.Данько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</si>
  <si>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</si>
  <si>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</si>
  <si>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</si>
  <si>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</si>
  <si>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</si>
  <si>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</si>
  <si>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</si>
  <si>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</si>
  <si>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</si>
  <si>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</si>
  <si>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</si>
  <si>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</si>
  <si>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</si>
  <si>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</si>
  <si>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</si>
  <si>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</si>
  <si>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</si>
  <si>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</si>
  <si>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</si>
  <si>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</si>
  <si>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</si>
  <si>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Договор № 16-3/16 от 20.09.2016 года</t>
  </si>
  <si>
    <t>по состоянию на 1 февраля 2017 года</t>
  </si>
  <si>
    <t>г.Суоярви 3 января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</si>
</sst>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9"/>
  <sheetViews>
    <sheetView tabSelected="1" zoomScalePageLayoutView="0" workbookViewId="0" topLeftCell="F1">
      <selection activeCell="A14" sqref="A14:T14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8">
      <c r="A5" s="27" t="s">
        <v>59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90">
      <c r="A15" s="3">
        <v>1</v>
      </c>
      <c r="B15" s="7" t="s">
        <v>28</v>
      </c>
      <c r="C15" s="4" t="s">
        <v>53</v>
      </c>
      <c r="D15" s="4" t="s">
        <v>35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>SUM(H15+I15-J15)</f>
        <v>12549000</v>
      </c>
      <c r="L15" s="4" t="s">
        <v>33</v>
      </c>
      <c r="M15" s="18"/>
      <c r="N15" s="18"/>
      <c r="O15" s="18"/>
      <c r="P15" s="18"/>
      <c r="Q15" s="18"/>
      <c r="R15" s="18">
        <f>SUM(M15+N15-P15)</f>
        <v>0</v>
      </c>
      <c r="S15" s="18">
        <f>SUM(O15-Q15)</f>
        <v>0</v>
      </c>
      <c r="T15" s="18">
        <f>SUM(K15+R15+S15)</f>
        <v>12549000</v>
      </c>
    </row>
    <row r="16" spans="1:20" ht="90">
      <c r="A16" s="3">
        <v>2</v>
      </c>
      <c r="B16" s="7" t="s">
        <v>28</v>
      </c>
      <c r="C16" s="4" t="s">
        <v>54</v>
      </c>
      <c r="D16" s="4" t="s">
        <v>35</v>
      </c>
      <c r="E16" s="8">
        <v>5000000</v>
      </c>
      <c r="F16" s="9">
        <v>44550</v>
      </c>
      <c r="G16" s="4" t="s">
        <v>29</v>
      </c>
      <c r="H16" s="18">
        <v>3500000</v>
      </c>
      <c r="I16" s="18"/>
      <c r="J16" s="18">
        <v>300000</v>
      </c>
      <c r="K16" s="19">
        <f>SUM(H16+I16-J16)</f>
        <v>3200000</v>
      </c>
      <c r="L16" s="4" t="s">
        <v>37</v>
      </c>
      <c r="M16" s="18">
        <v>3952.25</v>
      </c>
      <c r="N16" s="18">
        <v>3661.73</v>
      </c>
      <c r="O16" s="18"/>
      <c r="P16" s="18">
        <v>3952.25</v>
      </c>
      <c r="Q16" s="18"/>
      <c r="R16" s="18">
        <f>SUM(M16+N16-P16)</f>
        <v>3661.7299999999996</v>
      </c>
      <c r="S16" s="18">
        <f>SUM(O16-Q16)</f>
        <v>0</v>
      </c>
      <c r="T16" s="18">
        <f>SUM(K16+R16+S16)</f>
        <v>3203661.73</v>
      </c>
    </row>
    <row r="17" spans="1:20" ht="90">
      <c r="A17" s="3">
        <v>3</v>
      </c>
      <c r="B17" s="7" t="s">
        <v>28</v>
      </c>
      <c r="C17" s="4" t="s">
        <v>57</v>
      </c>
      <c r="D17" s="4" t="s">
        <v>35</v>
      </c>
      <c r="E17" s="8">
        <v>5000000</v>
      </c>
      <c r="F17" s="9">
        <v>44367</v>
      </c>
      <c r="G17" s="4" t="s">
        <v>29</v>
      </c>
      <c r="H17" s="18">
        <v>4100000</v>
      </c>
      <c r="I17" s="18"/>
      <c r="J17" s="18">
        <v>300000</v>
      </c>
      <c r="K17" s="19">
        <f>SUM(H17+I17-J17)</f>
        <v>3800000</v>
      </c>
      <c r="L17" s="4" t="s">
        <v>37</v>
      </c>
      <c r="M17" s="18">
        <v>5646.07</v>
      </c>
      <c r="N17" s="18">
        <v>5661.53</v>
      </c>
      <c r="O17" s="18"/>
      <c r="P17" s="18">
        <v>5646.07</v>
      </c>
      <c r="Q17" s="18"/>
      <c r="R17" s="18">
        <f>SUM(M17+N17-P17)</f>
        <v>5661.529999999999</v>
      </c>
      <c r="S17" s="18">
        <f>SUM(O17-Q17)</f>
        <v>0</v>
      </c>
      <c r="T17" s="18">
        <f>SUM(K17+R17+S17)</f>
        <v>3805661.53</v>
      </c>
    </row>
    <row r="18" spans="1:20" ht="141">
      <c r="A18" s="3">
        <v>4</v>
      </c>
      <c r="B18" s="7" t="s">
        <v>28</v>
      </c>
      <c r="C18" s="4" t="s">
        <v>42</v>
      </c>
      <c r="D18" s="4" t="s">
        <v>35</v>
      </c>
      <c r="E18" s="8">
        <v>14138000</v>
      </c>
      <c r="F18" s="9">
        <v>43084</v>
      </c>
      <c r="G18" s="4" t="s">
        <v>38</v>
      </c>
      <c r="H18" s="18">
        <v>11798000</v>
      </c>
      <c r="I18" s="18"/>
      <c r="J18" s="18"/>
      <c r="K18" s="19">
        <f>SUM(H18+I18-J18)</f>
        <v>11798000</v>
      </c>
      <c r="L18" s="4" t="s">
        <v>37</v>
      </c>
      <c r="M18" s="18">
        <v>33306.14</v>
      </c>
      <c r="N18" s="18">
        <v>33397.39</v>
      </c>
      <c r="O18" s="18"/>
      <c r="P18" s="18">
        <v>33306.14</v>
      </c>
      <c r="Q18" s="18"/>
      <c r="R18" s="18">
        <f>SUM(M18+N18-P18)</f>
        <v>33397.39</v>
      </c>
      <c r="S18" s="18">
        <f>SUM(O18-Q18)</f>
        <v>0</v>
      </c>
      <c r="T18" s="18">
        <f>SUM(K18+R18+S18)</f>
        <v>11831397.39</v>
      </c>
    </row>
    <row r="19" spans="1:20" ht="141">
      <c r="A19" s="3">
        <v>5</v>
      </c>
      <c r="B19" s="7" t="s">
        <v>28</v>
      </c>
      <c r="C19" s="4" t="s">
        <v>55</v>
      </c>
      <c r="D19" s="4" t="s">
        <v>35</v>
      </c>
      <c r="E19" s="8">
        <v>3600000</v>
      </c>
      <c r="F19" s="9">
        <v>44367</v>
      </c>
      <c r="G19" s="4" t="s">
        <v>38</v>
      </c>
      <c r="H19" s="18">
        <v>2815000</v>
      </c>
      <c r="I19" s="18"/>
      <c r="J19" s="18">
        <v>157000</v>
      </c>
      <c r="K19" s="19">
        <f aca="true" t="shared" si="0" ref="K19:K25">SUM(H19+I19-J19)</f>
        <v>2658000</v>
      </c>
      <c r="L19" s="4" t="s">
        <v>37</v>
      </c>
      <c r="M19" s="18">
        <v>4844.32</v>
      </c>
      <c r="N19" s="18">
        <v>4857.6</v>
      </c>
      <c r="O19" s="18"/>
      <c r="P19" s="18">
        <v>4844.32</v>
      </c>
      <c r="Q19" s="18"/>
      <c r="R19" s="18">
        <f aca="true" t="shared" si="1" ref="R19:R25">SUM(M19+N19-P19)</f>
        <v>4857.6</v>
      </c>
      <c r="S19" s="18">
        <f aca="true" t="shared" si="2" ref="S19:S25">SUM(O19-Q19)</f>
        <v>0</v>
      </c>
      <c r="T19" s="18">
        <f aca="true" t="shared" si="3" ref="T19:T25">SUM(K19+R19+S19)</f>
        <v>2662857.6</v>
      </c>
    </row>
    <row r="20" spans="1:20" ht="90">
      <c r="A20" s="3">
        <v>6</v>
      </c>
      <c r="B20" s="7" t="s">
        <v>28</v>
      </c>
      <c r="C20" s="4" t="s">
        <v>40</v>
      </c>
      <c r="D20" s="4" t="s">
        <v>35</v>
      </c>
      <c r="E20" s="8">
        <v>4300000</v>
      </c>
      <c r="F20" s="9">
        <v>43245</v>
      </c>
      <c r="G20" s="4" t="s">
        <v>34</v>
      </c>
      <c r="H20" s="18">
        <v>4300000</v>
      </c>
      <c r="I20" s="18"/>
      <c r="J20" s="18"/>
      <c r="K20" s="19">
        <f t="shared" si="0"/>
        <v>4300000</v>
      </c>
      <c r="L20" s="4" t="s">
        <v>37</v>
      </c>
      <c r="M20" s="18">
        <v>12139.04</v>
      </c>
      <c r="N20" s="18">
        <v>12172.3</v>
      </c>
      <c r="O20" s="18"/>
      <c r="P20" s="18">
        <v>12139.04</v>
      </c>
      <c r="Q20" s="18"/>
      <c r="R20" s="18">
        <f t="shared" si="1"/>
        <v>12172.3</v>
      </c>
      <c r="S20" s="18">
        <f t="shared" si="2"/>
        <v>0</v>
      </c>
      <c r="T20" s="18">
        <f t="shared" si="3"/>
        <v>4312172.3</v>
      </c>
    </row>
    <row r="21" spans="1:20" ht="90">
      <c r="A21" s="3">
        <v>7</v>
      </c>
      <c r="B21" s="7" t="s">
        <v>28</v>
      </c>
      <c r="C21" s="4" t="s">
        <v>41</v>
      </c>
      <c r="D21" s="4" t="s">
        <v>35</v>
      </c>
      <c r="E21" s="8">
        <v>5000000</v>
      </c>
      <c r="F21" s="9">
        <v>43245</v>
      </c>
      <c r="G21" s="4" t="s">
        <v>34</v>
      </c>
      <c r="H21" s="18">
        <v>5000000</v>
      </c>
      <c r="I21" s="18"/>
      <c r="J21" s="18"/>
      <c r="K21" s="19">
        <f t="shared" si="0"/>
        <v>5000000</v>
      </c>
      <c r="L21" s="4" t="s">
        <v>37</v>
      </c>
      <c r="M21" s="18">
        <v>14115.16</v>
      </c>
      <c r="N21" s="18">
        <v>14153.84</v>
      </c>
      <c r="O21" s="18"/>
      <c r="P21" s="18">
        <v>14115.16</v>
      </c>
      <c r="Q21" s="18"/>
      <c r="R21" s="18">
        <f t="shared" si="1"/>
        <v>14153.84</v>
      </c>
      <c r="S21" s="18">
        <f t="shared" si="2"/>
        <v>0</v>
      </c>
      <c r="T21" s="18">
        <f t="shared" si="3"/>
        <v>5014153.84</v>
      </c>
    </row>
    <row r="22" spans="1:20" ht="90">
      <c r="A22" s="3">
        <v>9</v>
      </c>
      <c r="B22" s="7" t="s">
        <v>28</v>
      </c>
      <c r="C22" s="4" t="s">
        <v>47</v>
      </c>
      <c r="D22" s="4" t="s">
        <v>35</v>
      </c>
      <c r="E22" s="8">
        <v>3000000</v>
      </c>
      <c r="F22" s="9">
        <v>43429</v>
      </c>
      <c r="G22" s="4" t="s">
        <v>49</v>
      </c>
      <c r="H22" s="18">
        <v>3000000</v>
      </c>
      <c r="I22" s="18"/>
      <c r="J22" s="18"/>
      <c r="K22" s="19">
        <f t="shared" si="0"/>
        <v>3000000</v>
      </c>
      <c r="L22" s="4" t="s">
        <v>37</v>
      </c>
      <c r="M22" s="18">
        <v>8469.1</v>
      </c>
      <c r="N22" s="18">
        <v>8492.3</v>
      </c>
      <c r="O22" s="18"/>
      <c r="P22" s="18">
        <v>8469.1</v>
      </c>
      <c r="Q22" s="18"/>
      <c r="R22" s="18">
        <f t="shared" si="1"/>
        <v>8492.300000000001</v>
      </c>
      <c r="S22" s="18">
        <f t="shared" si="2"/>
        <v>0</v>
      </c>
      <c r="T22" s="18">
        <f t="shared" si="3"/>
        <v>3008492.3</v>
      </c>
    </row>
    <row r="23" spans="1:20" ht="90">
      <c r="A23" s="3">
        <v>10</v>
      </c>
      <c r="B23" s="7" t="s">
        <v>28</v>
      </c>
      <c r="C23" s="4" t="s">
        <v>48</v>
      </c>
      <c r="D23" s="4" t="s">
        <v>35</v>
      </c>
      <c r="E23" s="8">
        <v>3500000</v>
      </c>
      <c r="F23" s="9">
        <v>43457</v>
      </c>
      <c r="G23" s="4" t="s">
        <v>49</v>
      </c>
      <c r="H23" s="18">
        <v>3500000</v>
      </c>
      <c r="I23" s="18"/>
      <c r="J23" s="18">
        <v>100000</v>
      </c>
      <c r="K23" s="19">
        <f t="shared" si="0"/>
        <v>3400000</v>
      </c>
      <c r="L23" s="4" t="s">
        <v>37</v>
      </c>
      <c r="M23" s="18">
        <v>9880.61</v>
      </c>
      <c r="N23" s="18">
        <v>9871.16</v>
      </c>
      <c r="O23" s="18"/>
      <c r="P23" s="18">
        <v>9880.61</v>
      </c>
      <c r="Q23" s="18"/>
      <c r="R23" s="18">
        <f t="shared" si="1"/>
        <v>9871.16</v>
      </c>
      <c r="S23" s="18">
        <f t="shared" si="2"/>
        <v>0</v>
      </c>
      <c r="T23" s="18">
        <f t="shared" si="3"/>
        <v>3409871.16</v>
      </c>
    </row>
    <row r="24" spans="1:20" ht="90">
      <c r="A24" s="3">
        <v>11</v>
      </c>
      <c r="B24" s="7" t="s">
        <v>28</v>
      </c>
      <c r="C24" s="4" t="s">
        <v>50</v>
      </c>
      <c r="D24" s="4" t="s">
        <v>35</v>
      </c>
      <c r="E24" s="8">
        <v>11000000</v>
      </c>
      <c r="F24" s="9">
        <v>43604</v>
      </c>
      <c r="G24" s="4" t="s">
        <v>49</v>
      </c>
      <c r="H24" s="18">
        <v>11000000</v>
      </c>
      <c r="I24" s="18"/>
      <c r="J24" s="18"/>
      <c r="K24" s="19">
        <f t="shared" si="0"/>
        <v>11000000</v>
      </c>
      <c r="L24" s="4" t="s">
        <v>37</v>
      </c>
      <c r="M24" s="18">
        <v>31053.36</v>
      </c>
      <c r="N24" s="18">
        <v>31138.44</v>
      </c>
      <c r="O24" s="18"/>
      <c r="P24" s="18">
        <v>31053.36</v>
      </c>
      <c r="Q24" s="18"/>
      <c r="R24" s="18">
        <f t="shared" si="1"/>
        <v>31138.440000000002</v>
      </c>
      <c r="S24" s="18">
        <f t="shared" si="2"/>
        <v>0</v>
      </c>
      <c r="T24" s="18">
        <f t="shared" si="3"/>
        <v>11031138.44</v>
      </c>
    </row>
    <row r="25" spans="1:20" ht="90">
      <c r="A25" s="3">
        <v>12</v>
      </c>
      <c r="B25" s="7" t="s">
        <v>28</v>
      </c>
      <c r="C25" s="4" t="s">
        <v>56</v>
      </c>
      <c r="D25" s="4" t="s">
        <v>35</v>
      </c>
      <c r="E25" s="8">
        <v>2500000</v>
      </c>
      <c r="F25" s="9">
        <v>43671</v>
      </c>
      <c r="G25" s="4" t="s">
        <v>49</v>
      </c>
      <c r="H25" s="18">
        <v>2500000</v>
      </c>
      <c r="I25" s="18"/>
      <c r="J25" s="18"/>
      <c r="K25" s="19">
        <f t="shared" si="0"/>
        <v>2500000</v>
      </c>
      <c r="L25" s="4" t="s">
        <v>37</v>
      </c>
      <c r="M25" s="18">
        <v>7057.58</v>
      </c>
      <c r="N25" s="18">
        <v>7076.92</v>
      </c>
      <c r="O25" s="18"/>
      <c r="P25" s="18">
        <v>7057.58</v>
      </c>
      <c r="Q25" s="18"/>
      <c r="R25" s="18">
        <f t="shared" si="1"/>
        <v>7076.92</v>
      </c>
      <c r="S25" s="18">
        <f t="shared" si="2"/>
        <v>0</v>
      </c>
      <c r="T25" s="18">
        <f t="shared" si="3"/>
        <v>2507076.92</v>
      </c>
    </row>
    <row r="26" spans="1:20" ht="90">
      <c r="A26" s="3">
        <v>12</v>
      </c>
      <c r="B26" s="7" t="s">
        <v>28</v>
      </c>
      <c r="C26" s="4" t="s">
        <v>58</v>
      </c>
      <c r="D26" s="4" t="s">
        <v>35</v>
      </c>
      <c r="E26" s="8">
        <v>2500000</v>
      </c>
      <c r="F26" s="9">
        <v>42724</v>
      </c>
      <c r="G26" s="4" t="s">
        <v>49</v>
      </c>
      <c r="H26" s="18"/>
      <c r="I26" s="18"/>
      <c r="J26" s="18"/>
      <c r="K26" s="19">
        <f>SUM(H26+I26-J26)</f>
        <v>0</v>
      </c>
      <c r="L26" s="4" t="s">
        <v>37</v>
      </c>
      <c r="M26" s="18">
        <v>254.98</v>
      </c>
      <c r="N26" s="18"/>
      <c r="O26" s="18"/>
      <c r="P26" s="18">
        <v>254.98</v>
      </c>
      <c r="Q26" s="18"/>
      <c r="R26" s="18">
        <f>SUM(M26+N26-P26)</f>
        <v>0</v>
      </c>
      <c r="S26" s="18">
        <f>SUM(O26-Q26)</f>
        <v>0</v>
      </c>
      <c r="T26" s="18">
        <f>SUM(K26+R26+S26)</f>
        <v>0</v>
      </c>
    </row>
    <row r="27" spans="1:20" s="12" customFormat="1" ht="25.5" customHeight="1">
      <c r="A27" s="23" t="s">
        <v>16</v>
      </c>
      <c r="B27" s="24"/>
      <c r="C27" s="25"/>
      <c r="D27" s="11"/>
      <c r="E27" s="10">
        <f>SUM(E15:E26)</f>
        <v>79538000</v>
      </c>
      <c r="F27" s="11"/>
      <c r="G27" s="11"/>
      <c r="H27" s="19">
        <f>SUM(H15:H26)</f>
        <v>64062000</v>
      </c>
      <c r="I27" s="19">
        <f>SUM(I15:I26)</f>
        <v>0</v>
      </c>
      <c r="J27" s="19">
        <f>SUM(J15:J26)</f>
        <v>857000</v>
      </c>
      <c r="K27" s="19">
        <f>SUM(K15:K26)</f>
        <v>63205000</v>
      </c>
      <c r="L27" s="10"/>
      <c r="M27" s="19">
        <f aca="true" t="shared" si="4" ref="M27:T27">SUM(M15:M26)</f>
        <v>130718.61</v>
      </c>
      <c r="N27" s="19">
        <f t="shared" si="4"/>
        <v>130483.21</v>
      </c>
      <c r="O27" s="19">
        <f t="shared" si="4"/>
        <v>0</v>
      </c>
      <c r="P27" s="19">
        <f t="shared" si="4"/>
        <v>130718.61</v>
      </c>
      <c r="Q27" s="19">
        <f t="shared" si="4"/>
        <v>0</v>
      </c>
      <c r="R27" s="19">
        <f t="shared" si="4"/>
        <v>130483.20999999999</v>
      </c>
      <c r="S27" s="19">
        <f t="shared" si="4"/>
        <v>0</v>
      </c>
      <c r="T27" s="19">
        <f t="shared" si="4"/>
        <v>63335483.20999999</v>
      </c>
    </row>
    <row r="28" spans="1:20" ht="24" customHeight="1">
      <c r="A28" s="26" t="s">
        <v>26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90">
      <c r="A29" s="3">
        <v>2</v>
      </c>
      <c r="B29" s="7" t="s">
        <v>43</v>
      </c>
      <c r="C29" s="13" t="s">
        <v>45</v>
      </c>
      <c r="D29" s="4" t="s">
        <v>44</v>
      </c>
      <c r="E29" s="8">
        <v>5000000</v>
      </c>
      <c r="F29" s="9">
        <v>43406</v>
      </c>
      <c r="G29" s="4" t="s">
        <v>34</v>
      </c>
      <c r="H29" s="18">
        <v>5000000</v>
      </c>
      <c r="I29" s="18"/>
      <c r="J29" s="18"/>
      <c r="K29" s="20">
        <f>SUM(H29+I29-J29)</f>
        <v>5000000</v>
      </c>
      <c r="L29" s="14" t="s">
        <v>46</v>
      </c>
      <c r="M29" s="18"/>
      <c r="N29" s="18">
        <v>77567.76</v>
      </c>
      <c r="O29" s="18"/>
      <c r="P29" s="18"/>
      <c r="Q29" s="18"/>
      <c r="R29" s="19">
        <f>SUM(M29+N29-P29)</f>
        <v>77567.76</v>
      </c>
      <c r="S29" s="19"/>
      <c r="T29" s="20">
        <f>SUM(K29+R29)</f>
        <v>5077567.76</v>
      </c>
    </row>
    <row r="30" spans="1:20" ht="90">
      <c r="A30" s="3">
        <v>2</v>
      </c>
      <c r="B30" s="7" t="s">
        <v>43</v>
      </c>
      <c r="C30" s="13" t="s">
        <v>51</v>
      </c>
      <c r="D30" s="4" t="s">
        <v>44</v>
      </c>
      <c r="E30" s="8">
        <v>7000000</v>
      </c>
      <c r="F30" s="9">
        <v>43643</v>
      </c>
      <c r="G30" s="4" t="s">
        <v>34</v>
      </c>
      <c r="H30" s="18">
        <v>7000000</v>
      </c>
      <c r="I30" s="18"/>
      <c r="J30" s="18"/>
      <c r="K30" s="20">
        <f>SUM(H30+I30-J30)</f>
        <v>7000000</v>
      </c>
      <c r="L30" s="14" t="s">
        <v>52</v>
      </c>
      <c r="M30" s="18"/>
      <c r="N30" s="18">
        <v>82412.57</v>
      </c>
      <c r="O30" s="18"/>
      <c r="P30" s="18"/>
      <c r="Q30" s="18"/>
      <c r="R30" s="19">
        <f>SUM(M30+N30-P30)</f>
        <v>82412.57</v>
      </c>
      <c r="S30" s="19"/>
      <c r="T30" s="20">
        <f>SUM(K30+R30)</f>
        <v>7082412.57</v>
      </c>
    </row>
    <row r="31" spans="1:20" ht="21" customHeight="1">
      <c r="A31" s="23" t="s">
        <v>16</v>
      </c>
      <c r="B31" s="24"/>
      <c r="C31" s="25"/>
      <c r="D31" s="7"/>
      <c r="E31" s="10">
        <f>SUM(E29:E30)</f>
        <v>12000000</v>
      </c>
      <c r="F31" s="10"/>
      <c r="G31" s="10"/>
      <c r="H31" s="19">
        <f>SUM(H29:H30)</f>
        <v>12000000</v>
      </c>
      <c r="I31" s="19">
        <f>SUM(I29:I30)</f>
        <v>0</v>
      </c>
      <c r="J31" s="19">
        <f>SUM(J29:J30)</f>
        <v>0</v>
      </c>
      <c r="K31" s="19">
        <f>SUM(K29:K30)</f>
        <v>12000000</v>
      </c>
      <c r="L31" s="10"/>
      <c r="M31" s="19">
        <f aca="true" t="shared" si="5" ref="M31:T31">SUM(M29:M30)</f>
        <v>0</v>
      </c>
      <c r="N31" s="19">
        <f t="shared" si="5"/>
        <v>159980.33000000002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159980.33000000002</v>
      </c>
      <c r="S31" s="19">
        <f t="shared" si="5"/>
        <v>0</v>
      </c>
      <c r="T31" s="20">
        <f t="shared" si="5"/>
        <v>12159980.33</v>
      </c>
    </row>
    <row r="32" spans="1:20" ht="24" customHeight="1">
      <c r="A32" s="26" t="s">
        <v>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3">
        <v>1</v>
      </c>
      <c r="B33" s="7"/>
      <c r="C33" s="13"/>
      <c r="D33" s="4"/>
      <c r="E33" s="8"/>
      <c r="F33" s="3"/>
      <c r="G33" s="14"/>
      <c r="H33" s="8"/>
      <c r="I33" s="8"/>
      <c r="J33" s="8"/>
      <c r="K33" s="10"/>
      <c r="L33" s="7"/>
      <c r="M33" s="8"/>
      <c r="N33" s="8"/>
      <c r="O33" s="8"/>
      <c r="P33" s="8"/>
      <c r="Q33" s="8"/>
      <c r="R33" s="8"/>
      <c r="S33" s="8"/>
      <c r="T33" s="15">
        <f>SUM(K33+R33)</f>
        <v>0</v>
      </c>
    </row>
    <row r="34" spans="1:20" ht="12.75">
      <c r="A34" s="3">
        <v>2</v>
      </c>
      <c r="B34" s="7"/>
      <c r="C34" s="13"/>
      <c r="D34" s="4"/>
      <c r="E34" s="8"/>
      <c r="F34" s="3"/>
      <c r="G34" s="4"/>
      <c r="H34" s="8"/>
      <c r="I34" s="8"/>
      <c r="J34" s="8"/>
      <c r="K34" s="10"/>
      <c r="L34" s="7"/>
      <c r="M34" s="8"/>
      <c r="N34" s="8"/>
      <c r="O34" s="8"/>
      <c r="P34" s="8"/>
      <c r="Q34" s="8"/>
      <c r="R34" s="8"/>
      <c r="S34" s="8"/>
      <c r="T34" s="15">
        <f>SUM(K34+R34)</f>
        <v>0</v>
      </c>
    </row>
    <row r="35" spans="1:20" ht="21" customHeight="1">
      <c r="A35" s="23" t="s">
        <v>16</v>
      </c>
      <c r="B35" s="24"/>
      <c r="C35" s="25"/>
      <c r="D35" s="7"/>
      <c r="E35" s="10">
        <f>SUM(E33:E34)</f>
        <v>0</v>
      </c>
      <c r="F35" s="7"/>
      <c r="G35" s="7"/>
      <c r="H35" s="19">
        <f>SUM(H33:H34)</f>
        <v>0</v>
      </c>
      <c r="I35" s="19"/>
      <c r="J35" s="19">
        <f>SUM(J33:J34)</f>
        <v>0</v>
      </c>
      <c r="K35" s="19">
        <f>SUM(K33:K34)</f>
        <v>0</v>
      </c>
      <c r="L35" s="10"/>
      <c r="M35" s="10"/>
      <c r="N35" s="10"/>
      <c r="O35" s="10"/>
      <c r="P35" s="10"/>
      <c r="Q35" s="10"/>
      <c r="R35" s="10"/>
      <c r="S35" s="10"/>
      <c r="T35" s="15">
        <f>SUM(T33:T34)</f>
        <v>0</v>
      </c>
    </row>
    <row r="36" spans="1:20" ht="38.25" customHeight="1">
      <c r="A36" s="26" t="s">
        <v>17</v>
      </c>
      <c r="B36" s="26"/>
      <c r="C36" s="26"/>
      <c r="D36" s="26"/>
      <c r="E36" s="26"/>
      <c r="F36" s="26"/>
      <c r="G36" s="7"/>
      <c r="H36" s="19">
        <f aca="true" t="shared" si="6" ref="H36:T36">SUM(H31+H35+H27)</f>
        <v>76062000</v>
      </c>
      <c r="I36" s="19">
        <f t="shared" si="6"/>
        <v>0</v>
      </c>
      <c r="J36" s="19">
        <f t="shared" si="6"/>
        <v>857000</v>
      </c>
      <c r="K36" s="19">
        <f t="shared" si="6"/>
        <v>75205000</v>
      </c>
      <c r="L36" s="10">
        <f t="shared" si="6"/>
        <v>0</v>
      </c>
      <c r="M36" s="19">
        <f t="shared" si="6"/>
        <v>130718.61</v>
      </c>
      <c r="N36" s="19">
        <f t="shared" si="6"/>
        <v>290463.54000000004</v>
      </c>
      <c r="O36" s="19">
        <f t="shared" si="6"/>
        <v>0</v>
      </c>
      <c r="P36" s="19">
        <f t="shared" si="6"/>
        <v>130718.61</v>
      </c>
      <c r="Q36" s="19">
        <f t="shared" si="6"/>
        <v>0</v>
      </c>
      <c r="R36" s="19">
        <f t="shared" si="6"/>
        <v>290463.54000000004</v>
      </c>
      <c r="S36" s="19">
        <f t="shared" si="6"/>
        <v>0</v>
      </c>
      <c r="T36" s="19">
        <f t="shared" si="6"/>
        <v>75495463.53999999</v>
      </c>
    </row>
    <row r="39" spans="1:7" ht="12.75">
      <c r="A39" s="21" t="s">
        <v>36</v>
      </c>
      <c r="B39" s="21"/>
      <c r="C39" s="21"/>
      <c r="D39" s="21"/>
      <c r="E39" s="21"/>
      <c r="F39" s="21"/>
      <c r="G39" s="21"/>
    </row>
    <row r="42" spans="1:5" ht="12.75">
      <c r="A42" s="21" t="s">
        <v>39</v>
      </c>
      <c r="B42" s="21"/>
      <c r="C42" s="21"/>
      <c r="D42" s="21"/>
      <c r="E42" s="21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spans="1:2" ht="12.75">
      <c r="A47" s="17" t="s">
        <v>60</v>
      </c>
      <c r="B47" s="17"/>
    </row>
    <row r="48" spans="1:3" ht="12.75">
      <c r="A48" s="21" t="s">
        <v>20</v>
      </c>
      <c r="B48" s="21"/>
      <c r="C48" s="21"/>
    </row>
    <row r="49" spans="1:2" ht="12.75">
      <c r="A49" s="22"/>
      <c r="B49" s="22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7:C27"/>
    <mergeCell ref="A28:T28"/>
    <mergeCell ref="A31:C31"/>
    <mergeCell ref="A32:T32"/>
    <mergeCell ref="A48:C48"/>
    <mergeCell ref="A49:B49"/>
    <mergeCell ref="A35:C35"/>
    <mergeCell ref="A36:F36"/>
    <mergeCell ref="A39:G39"/>
    <mergeCell ref="A42:E4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2017-01-10T08:53:38Z</cp:lastPrinted>
  <dcterms:created xsi:type="dcterms:W3CDTF">2000-01-05T08:20:30Z</dcterms:created>
  <dcterms:modified xsi:type="dcterms:W3CDTF">2017-02-16T06:12:48Z</dcterms:modified>
  <cp:category/>
  <cp:version/>
  <cp:contentType/>
  <cp:contentStatus/>
</cp:coreProperties>
</file>