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55" activeTab="0"/>
  </bookViews>
  <sheets>
    <sheet name="Приложение 1" sheetId="1" r:id="rId1"/>
  </sheets>
  <definedNames>
    <definedName name="_xlnm.Print_Area" localSheetId="0">'Приложение 1'!$A$1:$K$35</definedName>
  </definedNames>
  <calcPr fullCalcOnLoad="1"/>
</workbook>
</file>

<file path=xl/sharedStrings.xml><?xml version="1.0" encoding="utf-8"?>
<sst xmlns="http://schemas.openxmlformats.org/spreadsheetml/2006/main" count="33" uniqueCount="33">
  <si>
    <t>на физ. лицо</t>
  </si>
  <si>
    <t>Средняя заработная плата, руб.</t>
  </si>
  <si>
    <t>Количество физ.лиц, чел.</t>
  </si>
  <si>
    <t>Численность</t>
  </si>
  <si>
    <t>на штатную единицу</t>
  </si>
  <si>
    <t>средняя заработная плата, руб.</t>
  </si>
  <si>
    <t>Согласно приказу Росстата от 30.11.2015 № 594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</si>
  <si>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Наименование муниципального образования</t>
  </si>
  <si>
    <t>* - за исключением административно-управленческого, педагогического и учебно-вспомогательного персонала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</si>
  <si>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</si>
  <si>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</si>
  <si>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</si>
  <si>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</si>
  <si>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</si>
  <si>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</si>
  <si>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</si>
  <si>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</si>
  <si>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</si>
  <si>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</si>
  <si>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</si>
  <si>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>Итого по школам</t>
  </si>
  <si>
    <t>ДОУ № 1</t>
  </si>
  <si>
    <t>ДОУ № 2</t>
  </si>
  <si>
    <t>ДОУ № 5</t>
  </si>
  <si>
    <t>ДОУ № 7</t>
  </si>
  <si>
    <t>ДОУ № 26</t>
  </si>
  <si>
    <t>Итого по ДОУ</t>
  </si>
  <si>
    <t>Школа искусств</t>
  </si>
  <si>
    <t>Спортивная школа</t>
  </si>
  <si>
    <t>Итого по доп.образованию</t>
  </si>
  <si>
    <t>ВСЕГО</t>
  </si>
  <si>
    <t>Количество штатных единиц, занятых работниками, шт. ед.</t>
  </si>
  <si>
    <t>Информация о заработной плате обслуживающего персонала* образовательных организаций Суоярвского района за период январь - декабрь 2016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</si>
</sst>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_-* #,##0_р_._-;\-* #,##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</numFmts>
  <fonts count="4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>
      <alignment horizontal="left"/>
    </xf>
    <xf numFmtId="197" fontId="7" fillId="0" borderId="15" xfId="0" applyNumberFormat="1" applyFont="1" applyFill="1" applyBorder="1" applyAlignment="1">
      <alignment horizontal="center" wrapText="1"/>
    </xf>
    <xf numFmtId="197" fontId="11" fillId="0" borderId="2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wrapText="1"/>
    </xf>
    <xf numFmtId="197" fontId="13" fillId="0" borderId="23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 wrapText="1"/>
    </xf>
    <xf numFmtId="197" fontId="13" fillId="0" borderId="10" xfId="0" applyNumberFormat="1" applyFont="1" applyFill="1" applyBorder="1" applyAlignment="1">
      <alignment horizontal="center" wrapText="1"/>
    </xf>
    <xf numFmtId="4" fontId="13" fillId="0" borderId="24" xfId="0" applyNumberFormat="1" applyFont="1" applyFill="1" applyBorder="1" applyAlignment="1">
      <alignment horizontal="center" wrapText="1"/>
    </xf>
    <xf numFmtId="197" fontId="13" fillId="0" borderId="24" xfId="0" applyNumberFormat="1" applyFont="1" applyFill="1" applyBorder="1" applyAlignment="1">
      <alignment horizontal="center" wrapText="1"/>
    </xf>
    <xf numFmtId="4" fontId="13" fillId="0" borderId="13" xfId="0" applyNumberFormat="1" applyFont="1" applyFill="1" applyBorder="1" applyAlignment="1">
      <alignment horizontal="center" wrapText="1"/>
    </xf>
    <xf numFmtId="197" fontId="13" fillId="0" borderId="13" xfId="0" applyNumberFormat="1" applyFont="1" applyFill="1" applyBorder="1" applyAlignment="1">
      <alignment horizontal="center" wrapText="1"/>
    </xf>
    <xf numFmtId="4" fontId="13" fillId="0" borderId="25" xfId="0" applyNumberFormat="1" applyFont="1" applyFill="1" applyBorder="1" applyAlignment="1">
      <alignment horizontal="center" wrapText="1"/>
    </xf>
    <xf numFmtId="197" fontId="13" fillId="0" borderId="25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197" fontId="13" fillId="0" borderId="33" xfId="0" applyNumberFormat="1" applyFont="1" applyFill="1" applyBorder="1" applyAlignment="1">
      <alignment horizontal="center" wrapText="1"/>
    </xf>
    <xf numFmtId="197" fontId="13" fillId="0" borderId="34" xfId="0" applyNumberFormat="1" applyFont="1" applyFill="1" applyBorder="1" applyAlignment="1">
      <alignment horizontal="center" wrapText="1"/>
    </xf>
    <xf numFmtId="197" fontId="13" fillId="0" borderId="35" xfId="0" applyNumberFormat="1" applyFont="1" applyFill="1" applyBorder="1" applyAlignment="1">
      <alignment horizontal="center" wrapText="1"/>
    </xf>
    <xf numFmtId="197" fontId="13" fillId="0" borderId="36" xfId="0" applyNumberFormat="1" applyFont="1" applyFill="1" applyBorder="1" applyAlignment="1">
      <alignment horizontal="center" wrapText="1"/>
    </xf>
    <xf numFmtId="197" fontId="13" fillId="0" borderId="14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view="pageBreakPreview" zoomScale="70" zoomScaleNormal="87" zoomScaleSheetLayoutView="70" zoomScalePageLayoutView="0" workbookViewId="0" topLeftCell="A7">
      <selection activeCell="B29" sqref="B29:G29"/>
    </sheetView>
  </sheetViews>
  <sheetFormatPr defaultColWidth="9.140625" defaultRowHeight="12.75"/>
  <cols>
    <col min="1" max="1" width="48.28125" style="1" customWidth="1"/>
    <col min="2" max="2" width="18.421875" style="1" customWidth="1"/>
    <col min="3" max="3" width="19.57421875" style="1" customWidth="1"/>
    <col min="4" max="5" width="22.7109375" style="1" customWidth="1"/>
    <col min="6" max="6" width="17.8515625" style="1" customWidth="1"/>
    <col min="7" max="7" width="22.421875" style="1" customWidth="1"/>
    <col min="8" max="16384" width="9.140625" style="1" customWidth="1"/>
  </cols>
  <sheetData>
    <row r="1" ht="11.25" customHeight="1"/>
    <row r="2" spans="1:7" ht="28.5" customHeight="1">
      <c r="A2" s="37" t="s">
        <v>32</v>
      </c>
      <c r="B2" s="37"/>
      <c r="C2" s="37"/>
      <c r="D2" s="37"/>
      <c r="E2" s="37"/>
      <c r="F2" s="37"/>
      <c r="G2" s="37"/>
    </row>
    <row r="3" spans="1:7" ht="18.75" customHeight="1">
      <c r="A3" s="37"/>
      <c r="B3" s="37"/>
      <c r="C3" s="37"/>
      <c r="D3" s="37"/>
      <c r="E3" s="37"/>
      <c r="F3" s="37"/>
      <c r="G3" s="37"/>
    </row>
    <row r="4" ht="15.75" thickBot="1">
      <c r="A4" s="3"/>
    </row>
    <row r="5" spans="1:7" ht="131.25" customHeight="1">
      <c r="A5" s="43" t="s">
        <v>7</v>
      </c>
      <c r="B5" s="38" t="s">
        <v>31</v>
      </c>
      <c r="C5" s="38" t="s">
        <v>2</v>
      </c>
      <c r="D5" s="40" t="s">
        <v>5</v>
      </c>
      <c r="E5" s="41"/>
      <c r="F5" s="40" t="s">
        <v>6</v>
      </c>
      <c r="G5" s="42"/>
    </row>
    <row r="6" spans="1:7" s="2" customFormat="1" ht="55.5" customHeight="1" thickBot="1">
      <c r="A6" s="44"/>
      <c r="B6" s="39"/>
      <c r="C6" s="39"/>
      <c r="D6" s="12" t="s">
        <v>4</v>
      </c>
      <c r="E6" s="12" t="s">
        <v>0</v>
      </c>
      <c r="F6" s="12" t="s">
        <v>3</v>
      </c>
      <c r="G6" s="13" t="s">
        <v>1</v>
      </c>
    </row>
    <row r="7" spans="1:7" s="8" customFormat="1" ht="18.75" customHeight="1" thickBot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7" s="8" customFormat="1" ht="21.75" customHeight="1">
      <c r="A8" s="17" t="s">
        <v>9</v>
      </c>
      <c r="B8" s="27">
        <v>23.7</v>
      </c>
      <c r="C8" s="28">
        <v>24.7</v>
      </c>
      <c r="D8" s="28">
        <f>SUM(E8*C8)/B8</f>
        <v>8320.04388185654</v>
      </c>
      <c r="E8" s="28">
        <v>7983.2</v>
      </c>
      <c r="F8" s="28">
        <v>22.4</v>
      </c>
      <c r="G8" s="45">
        <v>8802.9</v>
      </c>
    </row>
    <row r="9" spans="1:7" s="8" customFormat="1" ht="21.75" customHeight="1">
      <c r="A9" s="18" t="s">
        <v>10</v>
      </c>
      <c r="B9" s="29">
        <v>37.6</v>
      </c>
      <c r="C9" s="30">
        <v>37</v>
      </c>
      <c r="D9" s="28">
        <f aca="true" t="shared" si="0" ref="D9:D18">SUM(E9*C9)/B9</f>
        <v>11560.531914893616</v>
      </c>
      <c r="E9" s="30">
        <v>11748</v>
      </c>
      <c r="F9" s="30">
        <v>35.5</v>
      </c>
      <c r="G9" s="46">
        <v>12244.4</v>
      </c>
    </row>
    <row r="10" spans="1:7" s="8" customFormat="1" ht="21.75" customHeight="1">
      <c r="A10" s="18" t="s">
        <v>11</v>
      </c>
      <c r="B10" s="29">
        <v>21.35</v>
      </c>
      <c r="C10" s="30">
        <v>21.9</v>
      </c>
      <c r="D10" s="28">
        <f t="shared" si="0"/>
        <v>9749.859484777517</v>
      </c>
      <c r="E10" s="30">
        <v>9505</v>
      </c>
      <c r="F10" s="30">
        <v>21.2</v>
      </c>
      <c r="G10" s="46">
        <v>9818.8</v>
      </c>
    </row>
    <row r="11" spans="1:7" s="8" customFormat="1" ht="21.75" customHeight="1">
      <c r="A11" s="18" t="s">
        <v>12</v>
      </c>
      <c r="B11" s="29">
        <v>18.9</v>
      </c>
      <c r="C11" s="30">
        <v>20.6</v>
      </c>
      <c r="D11" s="28">
        <f t="shared" si="0"/>
        <v>11073.208465608468</v>
      </c>
      <c r="E11" s="30">
        <v>10159.4</v>
      </c>
      <c r="F11" s="30">
        <v>19.2</v>
      </c>
      <c r="G11" s="46">
        <v>10900.2</v>
      </c>
    </row>
    <row r="12" spans="1:7" s="8" customFormat="1" ht="21.75" customHeight="1">
      <c r="A12" s="18" t="s">
        <v>13</v>
      </c>
      <c r="B12" s="29">
        <v>7.75</v>
      </c>
      <c r="C12" s="30">
        <v>7.9</v>
      </c>
      <c r="D12" s="28">
        <f t="shared" si="0"/>
        <v>10809.748387096775</v>
      </c>
      <c r="E12" s="30">
        <v>10604.5</v>
      </c>
      <c r="F12" s="30">
        <v>7.3</v>
      </c>
      <c r="G12" s="46">
        <v>10903</v>
      </c>
    </row>
    <row r="13" spans="1:7" s="8" customFormat="1" ht="21.75" customHeight="1">
      <c r="A13" s="18" t="s">
        <v>14</v>
      </c>
      <c r="B13" s="29">
        <v>5.1</v>
      </c>
      <c r="C13" s="30">
        <v>6.1</v>
      </c>
      <c r="D13" s="28">
        <f t="shared" si="0"/>
        <v>14880.770588235293</v>
      </c>
      <c r="E13" s="30">
        <v>12441.3</v>
      </c>
      <c r="F13" s="30">
        <v>5.6</v>
      </c>
      <c r="G13" s="46">
        <v>13552.1</v>
      </c>
    </row>
    <row r="14" spans="1:7" s="8" customFormat="1" ht="21.75" customHeight="1">
      <c r="A14" s="18" t="s">
        <v>15</v>
      </c>
      <c r="B14" s="29">
        <v>7.55</v>
      </c>
      <c r="C14" s="30">
        <v>8.6</v>
      </c>
      <c r="D14" s="28">
        <f t="shared" si="0"/>
        <v>10028.739072847682</v>
      </c>
      <c r="E14" s="30">
        <v>8804.3</v>
      </c>
      <c r="F14" s="30">
        <v>7.3</v>
      </c>
      <c r="G14" s="46">
        <v>10372.2</v>
      </c>
    </row>
    <row r="15" spans="1:7" s="8" customFormat="1" ht="21.75" customHeight="1">
      <c r="A15" s="18" t="s">
        <v>16</v>
      </c>
      <c r="B15" s="29">
        <v>9.2</v>
      </c>
      <c r="C15" s="30">
        <v>10.1</v>
      </c>
      <c r="D15" s="28">
        <f t="shared" si="0"/>
        <v>11513.670652173914</v>
      </c>
      <c r="E15" s="30">
        <v>10487.7</v>
      </c>
      <c r="F15" s="30">
        <v>9.6</v>
      </c>
      <c r="G15" s="46">
        <v>11033.9</v>
      </c>
    </row>
    <row r="16" spans="1:7" s="8" customFormat="1" ht="21.75" customHeight="1">
      <c r="A16" s="18" t="s">
        <v>17</v>
      </c>
      <c r="B16" s="29">
        <v>8.75</v>
      </c>
      <c r="C16" s="30">
        <v>8</v>
      </c>
      <c r="D16" s="28">
        <f t="shared" si="0"/>
        <v>9115.245714285713</v>
      </c>
      <c r="E16" s="30">
        <v>9969.8</v>
      </c>
      <c r="F16" s="30">
        <v>8</v>
      </c>
      <c r="G16" s="46">
        <v>9969.8</v>
      </c>
    </row>
    <row r="17" spans="1:7" s="8" customFormat="1" ht="21.75" customHeight="1">
      <c r="A17" s="18" t="s">
        <v>18</v>
      </c>
      <c r="B17" s="29">
        <v>13.75</v>
      </c>
      <c r="C17" s="30">
        <v>14</v>
      </c>
      <c r="D17" s="28">
        <f t="shared" si="0"/>
        <v>9320.02909090909</v>
      </c>
      <c r="E17" s="30">
        <v>9153.6</v>
      </c>
      <c r="F17" s="30">
        <v>13.6</v>
      </c>
      <c r="G17" s="46">
        <v>9422.8</v>
      </c>
    </row>
    <row r="18" spans="1:7" s="8" customFormat="1" ht="21.75" customHeight="1" thickBot="1">
      <c r="A18" s="19" t="s">
        <v>19</v>
      </c>
      <c r="B18" s="31">
        <v>7.55</v>
      </c>
      <c r="C18" s="32">
        <v>8</v>
      </c>
      <c r="D18" s="28">
        <f t="shared" si="0"/>
        <v>9189.933774834437</v>
      </c>
      <c r="E18" s="32">
        <v>8673</v>
      </c>
      <c r="F18" s="32">
        <v>7.6</v>
      </c>
      <c r="G18" s="47">
        <v>9129.4</v>
      </c>
    </row>
    <row r="19" spans="1:7" s="8" customFormat="1" ht="21.75" customHeight="1" thickBot="1">
      <c r="A19" s="10" t="s">
        <v>20</v>
      </c>
      <c r="B19" s="25">
        <f>SUM(B8:B18)</f>
        <v>161.20000000000002</v>
      </c>
      <c r="C19" s="23">
        <f>SUM(C8:C18)</f>
        <v>166.89999999999998</v>
      </c>
      <c r="D19" s="23">
        <f>SUM(D8*B8+D9*B9+D10*B10+D11*B11+D12*B12+D13*B13+D14*B14+D15*B15+D16*B16+D17*B17+D18*B18)/B19</f>
        <v>10346.818920595531</v>
      </c>
      <c r="E19" s="23">
        <f>SUM(E8*C8+E9*C9+E10*C10+E11*C11+E12*C12+E13*C13+E14*C14+E15*C15+E16*C16+E17*C17+E18*C18)/C19</f>
        <v>9993.452426602757</v>
      </c>
      <c r="F19" s="23">
        <f>SUM(F8:F18)</f>
        <v>157.29999999999998</v>
      </c>
      <c r="G19" s="23">
        <f>SUM(G8*F8+G9*F9+G10*F10+G11*F11+G12*F12+G13*F13+G14*F14+G15*F15+G16*F16+G17*F17+G18*F18)/F19</f>
        <v>10576.74278448824</v>
      </c>
    </row>
    <row r="20" spans="1:7" s="8" customFormat="1" ht="21.75" customHeight="1">
      <c r="A20" s="9" t="s">
        <v>21</v>
      </c>
      <c r="B20" s="27">
        <v>9.15</v>
      </c>
      <c r="C20" s="28">
        <v>9.3</v>
      </c>
      <c r="D20" s="28">
        <f>SUM(E20*C20)/B20</f>
        <v>9762.35737704918</v>
      </c>
      <c r="E20" s="28">
        <v>9604.9</v>
      </c>
      <c r="F20" s="28">
        <v>9.1</v>
      </c>
      <c r="G20" s="28">
        <v>9816</v>
      </c>
    </row>
    <row r="21" spans="1:7" s="8" customFormat="1" ht="21.75" customHeight="1">
      <c r="A21" s="9" t="s">
        <v>22</v>
      </c>
      <c r="B21" s="29">
        <v>12.65</v>
      </c>
      <c r="C21" s="30">
        <v>12.4</v>
      </c>
      <c r="D21" s="28">
        <f>SUM(E21*C21)/B21</f>
        <v>9517.808695652175</v>
      </c>
      <c r="E21" s="30">
        <v>9709.7</v>
      </c>
      <c r="F21" s="30">
        <v>12.3</v>
      </c>
      <c r="G21" s="30">
        <v>9788.7</v>
      </c>
    </row>
    <row r="22" spans="1:7" s="8" customFormat="1" ht="21.75" customHeight="1">
      <c r="A22" s="9" t="s">
        <v>23</v>
      </c>
      <c r="B22" s="29">
        <v>9.2</v>
      </c>
      <c r="C22" s="30">
        <v>9.4</v>
      </c>
      <c r="D22" s="28">
        <f>SUM(E22*C22)/B22</f>
        <v>9279.026086956523</v>
      </c>
      <c r="E22" s="30">
        <v>9081.6</v>
      </c>
      <c r="F22" s="30">
        <v>9.1</v>
      </c>
      <c r="G22" s="30">
        <v>9381</v>
      </c>
    </row>
    <row r="23" spans="1:7" s="8" customFormat="1" ht="21.75" customHeight="1">
      <c r="A23" s="9" t="s">
        <v>24</v>
      </c>
      <c r="B23" s="29">
        <v>10.55</v>
      </c>
      <c r="C23" s="30">
        <v>11.1</v>
      </c>
      <c r="D23" s="28">
        <f>SUM(E23*C23)/B23</f>
        <v>9996.102369668244</v>
      </c>
      <c r="E23" s="30">
        <v>9500.8</v>
      </c>
      <c r="F23" s="30">
        <v>10.7</v>
      </c>
      <c r="G23" s="30">
        <v>9856</v>
      </c>
    </row>
    <row r="24" spans="1:7" s="8" customFormat="1" ht="21.75" customHeight="1" thickBot="1">
      <c r="A24" s="20" t="s">
        <v>25</v>
      </c>
      <c r="B24" s="33">
        <v>6</v>
      </c>
      <c r="C24" s="34">
        <v>6.7</v>
      </c>
      <c r="D24" s="28">
        <f>SUM(E24*C24)/B24</f>
        <v>11451.416666666666</v>
      </c>
      <c r="E24" s="34">
        <v>10255</v>
      </c>
      <c r="F24" s="34">
        <v>5.6</v>
      </c>
      <c r="G24" s="34">
        <v>12269.4</v>
      </c>
    </row>
    <row r="25" spans="1:7" s="8" customFormat="1" ht="21.75" customHeight="1" thickBot="1">
      <c r="A25" s="10" t="s">
        <v>26</v>
      </c>
      <c r="B25" s="25">
        <f>SUM(B20:B24)</f>
        <v>47.55</v>
      </c>
      <c r="C25" s="23">
        <f>SUM(C20:C24)</f>
        <v>48.900000000000006</v>
      </c>
      <c r="D25" s="23">
        <f>SUM(D20*B20+D21*B21+D22*B22+D23*B23+D24*B24)/B25</f>
        <v>9868.775394321767</v>
      </c>
      <c r="E25" s="23">
        <f>SUM(E20*C20+E21*C21+E22*C22+E23*C23+E24*C24)/C25</f>
        <v>9596.3245398773</v>
      </c>
      <c r="F25" s="23">
        <f>SUM(F20:F24)</f>
        <v>46.800000000000004</v>
      </c>
      <c r="G25" s="23">
        <f>SUM(G20*F20+G21*F21+G22*F22+G23*F23+G24*F24)/F25</f>
        <v>10026.956196581195</v>
      </c>
    </row>
    <row r="26" spans="1:7" s="8" customFormat="1" ht="21.75" customHeight="1" thickBot="1">
      <c r="A26" s="21" t="s">
        <v>27</v>
      </c>
      <c r="B26" s="35">
        <v>12.25</v>
      </c>
      <c r="C26" s="36">
        <v>12.3</v>
      </c>
      <c r="D26" s="36">
        <f>SUM(E26*C26)/B26</f>
        <v>8853.088163265307</v>
      </c>
      <c r="E26" s="36">
        <v>8817.1</v>
      </c>
      <c r="F26" s="36">
        <v>12.2</v>
      </c>
      <c r="G26" s="48">
        <v>8889.4</v>
      </c>
    </row>
    <row r="27" spans="1:7" s="8" customFormat="1" ht="21.75" customHeight="1" thickBot="1">
      <c r="A27" s="22" t="s">
        <v>28</v>
      </c>
      <c r="B27" s="33">
        <v>10.4</v>
      </c>
      <c r="C27" s="34">
        <v>10.3</v>
      </c>
      <c r="D27" s="36">
        <f>SUM(E27*C27)/B27</f>
        <v>9276.4375</v>
      </c>
      <c r="E27" s="34">
        <v>9366.5</v>
      </c>
      <c r="F27" s="34">
        <v>10.6</v>
      </c>
      <c r="G27" s="49">
        <v>9101.5</v>
      </c>
    </row>
    <row r="28" spans="1:7" s="8" customFormat="1" ht="21.75" customHeight="1" thickBot="1">
      <c r="A28" s="10" t="s">
        <v>29</v>
      </c>
      <c r="B28" s="25">
        <f>SUM(B26:B27)</f>
        <v>22.65</v>
      </c>
      <c r="C28" s="23">
        <f>SUM(C26:C27)</f>
        <v>22.6</v>
      </c>
      <c r="D28" s="23">
        <f>SUM(D26*B26+D27*B27)/B28</f>
        <v>9047.473730684329</v>
      </c>
      <c r="E28" s="23">
        <f>SUM(E26*C26+E27*C27)/C28</f>
        <v>9067.490265486726</v>
      </c>
      <c r="F28" s="23">
        <f>SUM(F26:F27)</f>
        <v>22.799999999999997</v>
      </c>
      <c r="G28" s="23">
        <f>SUM(G26*F26+G27*F27)/F28</f>
        <v>8988.007894736842</v>
      </c>
    </row>
    <row r="29" spans="1:14" s="6" customFormat="1" ht="30.75" customHeight="1" thickBot="1">
      <c r="A29" s="11" t="s">
        <v>30</v>
      </c>
      <c r="B29" s="26">
        <f>SUM(B19+B25+B28)</f>
        <v>231.4</v>
      </c>
      <c r="C29" s="24">
        <f>SUM(C19+C25+C28)</f>
        <v>238.39999999999998</v>
      </c>
      <c r="D29" s="24">
        <f>SUM(D19*B19+D25*B25+D28*B28)/B29</f>
        <v>10121.403457216938</v>
      </c>
      <c r="E29" s="24">
        <f>SUM(E19*C19+E25*C25+E28*C28)/C29</f>
        <v>9824.214597315435</v>
      </c>
      <c r="F29" s="24">
        <f>SUM(F19+F25+F28)</f>
        <v>226.89999999999998</v>
      </c>
      <c r="G29" s="24">
        <f>SUM(G19*F19+G25*F25+G28*F28)/F29</f>
        <v>10303.701057734686</v>
      </c>
      <c r="H29" s="7"/>
      <c r="I29" s="7"/>
      <c r="J29" s="7"/>
      <c r="K29" s="7"/>
      <c r="L29" s="7"/>
      <c r="M29" s="7"/>
      <c r="N29" s="7"/>
    </row>
    <row r="30" spans="1:14" ht="15.75">
      <c r="A30" s="4"/>
      <c r="H30" s="2"/>
      <c r="I30" s="2"/>
      <c r="J30" s="2"/>
      <c r="K30" s="2"/>
      <c r="L30" s="2"/>
      <c r="M30" s="2"/>
      <c r="N30" s="2"/>
    </row>
    <row r="31" spans="1:14" ht="15">
      <c r="A31" s="5" t="s">
        <v>8</v>
      </c>
      <c r="H31" s="2"/>
      <c r="I31" s="2"/>
      <c r="J31" s="2"/>
      <c r="K31" s="2"/>
      <c r="L31" s="2"/>
      <c r="M31" s="2"/>
      <c r="N31" s="2"/>
    </row>
  </sheetData>
  <sheetProtection/>
  <mergeCells count="6">
    <mergeCell ref="A2:G3"/>
    <mergeCell ref="B5:B6"/>
    <mergeCell ref="C5:C6"/>
    <mergeCell ref="D5:E5"/>
    <mergeCell ref="F5:G5"/>
    <mergeCell ref="A5:A6"/>
  </mergeCells>
  <printOptions/>
  <pageMargins left="0.7874015748031497" right="0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Margo</cp:lastModifiedBy>
  <cp:lastPrinted>2016-07-07T13:02:45Z</cp:lastPrinted>
  <dcterms:created xsi:type="dcterms:W3CDTF">1996-10-08T23:32:33Z</dcterms:created>
  <dcterms:modified xsi:type="dcterms:W3CDTF">2016-12-22T07:42:45Z</dcterms:modified>
  <cp:category/>
  <cp:version/>
  <cp:contentType/>
  <cp:contentStatus/>
</cp:coreProperties>
</file>